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fassoftware-my.sharepoint.com/personal/ssi_afasgroep_nl/Documents/Bureaublad/TEMP MAP AFBEELDINGEN/"/>
    </mc:Choice>
  </mc:AlternateContent>
  <xr:revisionPtr revIDLastSave="0" documentId="8_{CCAB27D1-E634-486D-8329-1B57A9D952E5}" xr6:coauthVersionLast="47" xr6:coauthVersionMax="47" xr10:uidLastSave="{00000000-0000-0000-0000-000000000000}"/>
  <bookViews>
    <workbookView xWindow="-108" yWindow="-108" windowWidth="30936" windowHeight="16776" xr2:uid="{6015BBB7-4C72-4F4C-8690-11F72BB3C57A}"/>
  </bookViews>
  <sheets>
    <sheet name="Start" sheetId="3" r:id="rId1"/>
    <sheet name="Go-live acties" sheetId="9" r:id="rId2"/>
    <sheet name="Controlelijst" sheetId="13" r:id="rId3"/>
    <sheet name="Signalen" sheetId="12" r:id="rId4"/>
    <sheet name="Tabellen" sheetId="4" r:id="rId5"/>
  </sheets>
  <definedNames>
    <definedName name="_xlnm._FilterDatabase" localSheetId="4" hidden="1">Tabellen!#REF!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 l="1"/>
  <c r="H18" i="3"/>
  <c r="H21" i="3"/>
  <c r="H19" i="3"/>
  <c r="H23" i="3"/>
  <c r="D89" i="13" s="1"/>
  <c r="H20" i="3"/>
  <c r="D71" i="13"/>
  <c r="D25" i="13"/>
  <c r="D64" i="9"/>
  <c r="D58" i="13"/>
  <c r="D92" i="13"/>
  <c r="D102" i="13"/>
  <c r="K102" i="13"/>
  <c r="K101" i="13"/>
  <c r="K100" i="13"/>
  <c r="K99" i="13"/>
  <c r="K98" i="13"/>
  <c r="K97" i="13"/>
  <c r="K96" i="13"/>
  <c r="K95" i="13"/>
  <c r="K94" i="13"/>
  <c r="K93" i="13"/>
  <c r="D93" i="13"/>
  <c r="K92" i="13"/>
  <c r="K91" i="13"/>
  <c r="K90" i="13"/>
  <c r="D90" i="13"/>
  <c r="K89" i="13"/>
  <c r="K88" i="13"/>
  <c r="K87" i="13"/>
  <c r="K86" i="13"/>
  <c r="K85" i="13"/>
  <c r="K84" i="13"/>
  <c r="K83" i="13"/>
  <c r="K82" i="13"/>
  <c r="K81" i="13"/>
  <c r="K80" i="13"/>
  <c r="K79" i="13"/>
  <c r="K78" i="13"/>
  <c r="K77" i="13"/>
  <c r="K76" i="13"/>
  <c r="K75" i="13"/>
  <c r="K74" i="13"/>
  <c r="K73" i="13"/>
  <c r="D73" i="13"/>
  <c r="K72" i="13"/>
  <c r="D72" i="13"/>
  <c r="K71" i="13"/>
  <c r="K70" i="13"/>
  <c r="D70" i="13"/>
  <c r="K69" i="13"/>
  <c r="K68" i="13"/>
  <c r="D68" i="13"/>
  <c r="K67" i="13"/>
  <c r="D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40" i="13"/>
  <c r="K39" i="13"/>
  <c r="K38" i="13"/>
  <c r="K37" i="13"/>
  <c r="K36" i="13"/>
  <c r="K35" i="13"/>
  <c r="K34" i="13"/>
  <c r="K33" i="13"/>
  <c r="K32" i="13"/>
  <c r="K31" i="13"/>
  <c r="K30" i="13"/>
  <c r="K29" i="13"/>
  <c r="K28" i="13"/>
  <c r="K27" i="13"/>
  <c r="K26" i="13"/>
  <c r="K25" i="13"/>
  <c r="K24" i="13"/>
  <c r="K23" i="13"/>
  <c r="K22" i="13"/>
  <c r="K21" i="13"/>
  <c r="K20" i="13"/>
  <c r="K19" i="13"/>
  <c r="K18" i="13"/>
  <c r="K17" i="13"/>
  <c r="K16" i="13"/>
  <c r="D16" i="13"/>
  <c r="K15" i="13"/>
  <c r="D15" i="13"/>
  <c r="K14" i="13"/>
  <c r="D14" i="13"/>
  <c r="K13" i="13"/>
  <c r="D13" i="13"/>
  <c r="K12" i="13"/>
  <c r="D12" i="13"/>
  <c r="K11" i="13"/>
  <c r="K10" i="13"/>
  <c r="K9" i="13"/>
  <c r="K8" i="13"/>
  <c r="K7" i="13"/>
  <c r="D7" i="13"/>
  <c r="K6" i="13"/>
  <c r="D6" i="13"/>
  <c r="K5" i="13"/>
  <c r="D5" i="13"/>
  <c r="K4" i="13"/>
  <c r="D4" i="13"/>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D112" i="9"/>
  <c r="D113" i="9"/>
  <c r="D114" i="9"/>
  <c r="D123" i="9"/>
  <c r="D124" i="9"/>
  <c r="D125" i="9"/>
  <c r="D126" i="9"/>
  <c r="D127" i="9"/>
  <c r="K112" i="9"/>
  <c r="K113" i="9"/>
  <c r="K114" i="9"/>
  <c r="K115" i="9"/>
  <c r="K116" i="9"/>
  <c r="K117" i="9"/>
  <c r="K118" i="9"/>
  <c r="K119" i="9"/>
  <c r="K120" i="9"/>
  <c r="K121" i="9"/>
  <c r="K122" i="9"/>
  <c r="K123" i="9"/>
  <c r="K124" i="9"/>
  <c r="K125" i="9"/>
  <c r="K126" i="9"/>
  <c r="K102" i="9"/>
  <c r="K18" i="9"/>
  <c r="K4" i="9"/>
  <c r="K9" i="9"/>
  <c r="K10" i="9"/>
  <c r="K11" i="9"/>
  <c r="K12" i="9"/>
  <c r="K13" i="9"/>
  <c r="K14" i="9"/>
  <c r="K15" i="9"/>
  <c r="K22" i="9"/>
  <c r="K23" i="9"/>
  <c r="K24" i="9"/>
  <c r="K25" i="9"/>
  <c r="K26" i="9"/>
  <c r="K20" i="9"/>
  <c r="K28" i="9"/>
  <c r="K29" i="9"/>
  <c r="K30" i="9"/>
  <c r="K99" i="9"/>
  <c r="K32" i="9"/>
  <c r="K56" i="9"/>
  <c r="K31" i="9"/>
  <c r="K33" i="9"/>
  <c r="K39" i="9"/>
  <c r="K40" i="9"/>
  <c r="K41" i="9"/>
  <c r="K42" i="9"/>
  <c r="K43" i="9"/>
  <c r="K44" i="9"/>
  <c r="K45" i="9"/>
  <c r="K46" i="9"/>
  <c r="K47" i="9"/>
  <c r="K48" i="9"/>
  <c r="K49" i="9"/>
  <c r="K50" i="9"/>
  <c r="K51" i="9"/>
  <c r="K52" i="9"/>
  <c r="K53" i="9"/>
  <c r="K54" i="9"/>
  <c r="K88" i="9"/>
  <c r="K34" i="9"/>
  <c r="K90" i="9"/>
  <c r="K91" i="9"/>
  <c r="K92" i="9"/>
  <c r="K38" i="9"/>
  <c r="K55" i="9"/>
  <c r="K57" i="9"/>
  <c r="K35" i="9"/>
  <c r="K36" i="9"/>
  <c r="K37" i="9"/>
  <c r="K8" i="9"/>
  <c r="K59" i="9"/>
  <c r="K60" i="9"/>
  <c r="K58" i="9"/>
  <c r="K62" i="9"/>
  <c r="K61" i="9"/>
  <c r="K63" i="9"/>
  <c r="K64" i="9"/>
  <c r="K65" i="9"/>
  <c r="K66" i="9"/>
  <c r="K72" i="9"/>
  <c r="K73" i="9"/>
  <c r="K68" i="9"/>
  <c r="K69" i="9"/>
  <c r="K78" i="9"/>
  <c r="K74" i="9"/>
  <c r="K75" i="9"/>
  <c r="K76" i="9"/>
  <c r="K77" i="9"/>
  <c r="K71" i="9"/>
  <c r="K79" i="9"/>
  <c r="K67" i="9"/>
  <c r="K81" i="9"/>
  <c r="K80" i="9"/>
  <c r="K82" i="9"/>
  <c r="K93" i="9"/>
  <c r="K85" i="9"/>
  <c r="K86" i="9"/>
  <c r="K83" i="9"/>
  <c r="K84" i="9"/>
  <c r="K87" i="9"/>
  <c r="K89" i="9"/>
  <c r="K94" i="9"/>
  <c r="K95" i="9"/>
  <c r="K96" i="9"/>
  <c r="K97" i="9"/>
  <c r="K98" i="9"/>
  <c r="K103" i="9"/>
  <c r="K100" i="9"/>
  <c r="K101" i="9"/>
  <c r="K104" i="9"/>
  <c r="K106" i="9"/>
  <c r="K105" i="9"/>
  <c r="K107" i="9"/>
  <c r="K108" i="9"/>
  <c r="K111" i="9"/>
  <c r="K109" i="9"/>
  <c r="K110" i="9"/>
  <c r="K127" i="9"/>
  <c r="K17" i="9"/>
  <c r="K16" i="9"/>
  <c r="K21" i="9"/>
  <c r="K5" i="9"/>
  <c r="K6" i="9"/>
  <c r="K7" i="9"/>
  <c r="K70" i="9"/>
  <c r="K27" i="9"/>
  <c r="K19" i="9"/>
  <c r="D17" i="9"/>
  <c r="D8" i="9"/>
  <c r="A26" i="12"/>
  <c r="A27" i="12"/>
  <c r="A28" i="12"/>
  <c r="A29" i="12"/>
  <c r="A30" i="12" s="1"/>
  <c r="A31" i="12" s="1"/>
  <c r="A32" i="12" s="1"/>
  <c r="A33" i="12" s="1"/>
  <c r="A34" i="12" s="1"/>
  <c r="C28" i="12"/>
  <c r="C29" i="12"/>
  <c r="C30" i="12"/>
  <c r="C31" i="12"/>
  <c r="D79" i="9"/>
  <c r="D67" i="9"/>
  <c r="D10" i="9"/>
  <c r="D11" i="9"/>
  <c r="D12" i="9"/>
  <c r="D13" i="9"/>
  <c r="D14" i="9"/>
  <c r="D80" i="9"/>
  <c r="D78" i="9"/>
  <c r="D82" i="9"/>
  <c r="B1" i="3"/>
  <c r="D18" i="9"/>
  <c r="D22" i="9"/>
  <c r="D9" i="9"/>
  <c r="D81" i="9"/>
  <c r="D72" i="9"/>
  <c r="D73" i="9"/>
  <c r="D68" i="9"/>
  <c r="D69" i="9"/>
  <c r="A6" i="12"/>
  <c r="A7" i="12" s="1"/>
  <c r="A8" i="12" s="1"/>
  <c r="A9" i="12" s="1"/>
  <c r="A10" i="12" s="1"/>
  <c r="A11" i="12" s="1"/>
  <c r="A12" i="12" s="1"/>
  <c r="A13" i="12" s="1"/>
  <c r="A14" i="12" s="1"/>
  <c r="A15" i="12" s="1"/>
  <c r="A16" i="12" s="1"/>
  <c r="A17" i="12" s="1"/>
  <c r="A18" i="12" s="1"/>
  <c r="A19" i="12" s="1"/>
  <c r="A20" i="12" s="1"/>
  <c r="A21" i="12" s="1"/>
  <c r="A22" i="12" s="1"/>
  <c r="A23" i="12" s="1"/>
  <c r="A24" i="12" s="1"/>
  <c r="A25" i="12" s="1"/>
  <c r="D69" i="13" l="1"/>
  <c r="D40" i="13"/>
  <c r="D42" i="13"/>
  <c r="D84" i="9"/>
  <c r="D83" i="9"/>
  <c r="D28" i="13"/>
  <c r="D29" i="13"/>
  <c r="D79" i="13"/>
  <c r="D30" i="13"/>
  <c r="D80" i="13"/>
  <c r="D110" i="9"/>
  <c r="D97" i="9"/>
  <c r="D17" i="13"/>
  <c r="D106" i="9"/>
  <c r="D57" i="9"/>
  <c r="D107" i="9"/>
  <c r="D35" i="9"/>
  <c r="D55" i="13"/>
  <c r="D103" i="9"/>
  <c r="D86" i="9"/>
  <c r="D36" i="9"/>
  <c r="D61" i="9"/>
  <c r="D37" i="9"/>
  <c r="D44" i="13"/>
  <c r="D59" i="13"/>
  <c r="D83" i="13"/>
  <c r="D94" i="13"/>
  <c r="D99" i="9"/>
  <c r="C22" i="12"/>
  <c r="D30" i="9"/>
  <c r="D20" i="13"/>
  <c r="D33" i="13"/>
  <c r="D84" i="13"/>
  <c r="D95" i="13"/>
  <c r="D62" i="9"/>
  <c r="C15" i="12"/>
  <c r="D66" i="9"/>
  <c r="D33" i="9"/>
  <c r="C14" i="12"/>
  <c r="D34" i="13"/>
  <c r="D47" i="13"/>
  <c r="D85" i="13"/>
  <c r="D96" i="13"/>
  <c r="D31" i="9"/>
  <c r="C13" i="12"/>
  <c r="D63" i="13"/>
  <c r="D74" i="13"/>
  <c r="D56" i="9"/>
  <c r="C12" i="12"/>
  <c r="D23" i="13"/>
  <c r="D48" i="13"/>
  <c r="D86" i="13"/>
  <c r="D34" i="9"/>
  <c r="C26" i="12"/>
  <c r="D36" i="13"/>
  <c r="D64" i="13"/>
  <c r="D88" i="9"/>
  <c r="D49" i="13"/>
  <c r="D76" i="13"/>
  <c r="D87" i="13"/>
  <c r="D98" i="9"/>
  <c r="D54" i="9"/>
  <c r="D37" i="13"/>
  <c r="D89" i="9"/>
  <c r="D26" i="13"/>
  <c r="D77" i="13"/>
  <c r="D88" i="13"/>
  <c r="D44" i="9"/>
  <c r="D38" i="13"/>
  <c r="D63" i="9"/>
  <c r="D27" i="13"/>
  <c r="D78" i="13"/>
  <c r="D19" i="13"/>
  <c r="D93" i="9"/>
  <c r="D87" i="9"/>
  <c r="D105" i="9"/>
  <c r="D39" i="13"/>
  <c r="D53" i="9"/>
  <c r="D18" i="13"/>
  <c r="D55" i="9"/>
  <c r="C25" i="12"/>
  <c r="C24" i="12"/>
  <c r="D91" i="9"/>
  <c r="D31" i="13"/>
  <c r="D54" i="13"/>
  <c r="D62" i="13"/>
  <c r="D52" i="9"/>
  <c r="C27" i="12"/>
  <c r="D53" i="13"/>
  <c r="D109" i="9"/>
  <c r="D50" i="9"/>
  <c r="D38" i="9"/>
  <c r="D65" i="13"/>
  <c r="D75" i="13"/>
  <c r="D97" i="13"/>
  <c r="D111" i="9"/>
  <c r="D48" i="9"/>
  <c r="D108" i="9"/>
  <c r="D45" i="9"/>
  <c r="C23" i="12"/>
  <c r="D58" i="9"/>
  <c r="D21" i="13"/>
  <c r="D43" i="13"/>
  <c r="D66" i="13"/>
  <c r="D56" i="13"/>
  <c r="D43" i="9"/>
  <c r="D101" i="9"/>
  <c r="D85" i="9"/>
  <c r="D102" i="9"/>
  <c r="D45" i="13"/>
  <c r="D60" i="9"/>
  <c r="D40" i="9"/>
  <c r="C18" i="12"/>
  <c r="D94" i="9"/>
  <c r="D24" i="13"/>
  <c r="D57" i="13"/>
  <c r="D65" i="9"/>
  <c r="D42" i="9"/>
  <c r="C20" i="12"/>
  <c r="D41" i="9"/>
  <c r="C19" i="12"/>
  <c r="D39" i="9"/>
  <c r="C17" i="12"/>
  <c r="D95" i="9"/>
  <c r="D35" i="13"/>
  <c r="D46" i="13"/>
  <c r="C21" i="12"/>
  <c r="D59" i="9"/>
  <c r="C16" i="12"/>
  <c r="D96" i="9"/>
  <c r="D98" i="13"/>
  <c r="D71" i="9"/>
  <c r="D16" i="9"/>
  <c r="D122" i="9"/>
  <c r="D8" i="13"/>
  <c r="D99" i="13"/>
  <c r="D20" i="9"/>
  <c r="D104" i="9"/>
  <c r="D51" i="9"/>
  <c r="D77" i="9"/>
  <c r="C10" i="12"/>
  <c r="D90" i="9"/>
  <c r="D5" i="9"/>
  <c r="D120" i="9"/>
  <c r="D9" i="13"/>
  <c r="C11" i="12"/>
  <c r="D26" i="9"/>
  <c r="D119" i="9"/>
  <c r="D60" i="13"/>
  <c r="D100" i="13"/>
  <c r="D50" i="13"/>
  <c r="D25" i="9"/>
  <c r="D32" i="9"/>
  <c r="D49" i="9"/>
  <c r="D76" i="9"/>
  <c r="C8" i="12"/>
  <c r="D92" i="9"/>
  <c r="D7" i="9"/>
  <c r="D118" i="9"/>
  <c r="D10" i="13"/>
  <c r="D29" i="9"/>
  <c r="D21" i="9"/>
  <c r="D15" i="9"/>
  <c r="C34" i="12"/>
  <c r="C7" i="12"/>
  <c r="D70" i="9"/>
  <c r="D117" i="9"/>
  <c r="D41" i="13"/>
  <c r="D51" i="13"/>
  <c r="D61" i="13"/>
  <c r="D81" i="13"/>
  <c r="D91" i="13"/>
  <c r="D101" i="13"/>
  <c r="D28" i="9"/>
  <c r="D121" i="9"/>
  <c r="C9" i="12"/>
  <c r="D6" i="9"/>
  <c r="D4" i="9"/>
  <c r="D47" i="9"/>
  <c r="D27" i="9"/>
  <c r="D116" i="9"/>
  <c r="D11" i="13"/>
  <c r="D24" i="9"/>
  <c r="D75" i="9"/>
  <c r="C33" i="12"/>
  <c r="C6" i="12"/>
  <c r="D23" i="9"/>
  <c r="D74" i="9"/>
  <c r="D46" i="9"/>
  <c r="C32" i="12"/>
  <c r="C5" i="12"/>
  <c r="D100" i="9"/>
  <c r="D19" i="9"/>
  <c r="D115" i="9"/>
  <c r="D22" i="13"/>
  <c r="D32" i="13"/>
  <c r="D52" i="13"/>
  <c r="D82" i="13"/>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alcChain>
</file>

<file path=xl/sharedStrings.xml><?xml version="1.0" encoding="utf-8"?>
<sst xmlns="http://schemas.openxmlformats.org/spreadsheetml/2006/main" count="1210" uniqueCount="326">
  <si>
    <t>Go-live draaiboek</t>
  </si>
  <si>
    <t>TOELICHTING</t>
  </si>
  <si>
    <t>VARIABELEN</t>
  </si>
  <si>
    <t>Klantnaam</t>
  </si>
  <si>
    <t>Scope</t>
  </si>
  <si>
    <t>HRM/Payroll</t>
  </si>
  <si>
    <t>Livegang datum InSite</t>
  </si>
  <si>
    <t>Deadline taken vóór livegang</t>
  </si>
  <si>
    <t>MODULES IN SCOPE</t>
  </si>
  <si>
    <t>Algemeen</t>
  </si>
  <si>
    <t>Ja</t>
  </si>
  <si>
    <t>CRM</t>
  </si>
  <si>
    <t>HRM</t>
  </si>
  <si>
    <t>Payroll</t>
  </si>
  <si>
    <t>Financieel</t>
  </si>
  <si>
    <t>Ordermanagement</t>
  </si>
  <si>
    <t>Abonnementen</t>
  </si>
  <si>
    <t>Projecten</t>
  </si>
  <si>
    <t>Fiscaal</t>
  </si>
  <si>
    <t>ALLE TAKEN</t>
  </si>
  <si>
    <t>NR</t>
  </si>
  <si>
    <t>MODULE</t>
  </si>
  <si>
    <t>ONDERDEEL</t>
  </si>
  <si>
    <t>IN SCOPE</t>
  </si>
  <si>
    <t>ACTIE</t>
  </si>
  <si>
    <t>VOOR/TIJDENS/NA LIVEGANG</t>
  </si>
  <si>
    <t>WIE PAKT OP?</t>
  </si>
  <si>
    <t>VERANTWOORDELIJKE</t>
  </si>
  <si>
    <t>STATUS</t>
  </si>
  <si>
    <t>UITVOEREN OP</t>
  </si>
  <si>
    <t>UITERLIJK GEREED OP</t>
  </si>
  <si>
    <t>OPMERKING VERANTWOORDELIJKE</t>
  </si>
  <si>
    <t>Autorisatietool</t>
  </si>
  <si>
    <t>Gebruikers geblokkeerd importeren op basis van medewerkers ná definitieve conversie. Let op: vul indien nodig ook het veld UPN.</t>
  </si>
  <si>
    <t>Voor livegang</t>
  </si>
  <si>
    <t>AFAS</t>
  </si>
  <si>
    <t>Communicatieprofielen</t>
  </si>
  <si>
    <t>Communicatieprofiel 'Google Maps API' deblokkeren en op het tabblad Instellingen de Google Maps API Key vullen.</t>
  </si>
  <si>
    <t>Communicatieprofiel 'Communicatie met Valicare' deblokkeren en op het tabblad Instellingen het klant-ID vullen (indien de klant werkt met Valicare)</t>
  </si>
  <si>
    <t>Communicatieprofiel 'Communicatie met Loyalis (AOV)' deblokkeren op op het tabblad Instellingen de gegevens vullen.</t>
  </si>
  <si>
    <t>Controlelijst</t>
  </si>
  <si>
    <t>Controlelijst (zie werkblad 'Controlelijst') doorlopen. Controles AFAS oppakken.</t>
  </si>
  <si>
    <t>Eigenschappen omgeving</t>
  </si>
  <si>
    <t>De "Logboek" functionaliteit is doorlopen en alle gegevens die gelogd moeten worden zijn. geactiveerd.</t>
  </si>
  <si>
    <t>Geplande taken activeren</t>
  </si>
  <si>
    <t>Actuele gegevens vernieuwen (repeterend dagelijk 00:05)</t>
  </si>
  <si>
    <t>Actualiseren selecties voor InSite en OutSite (gekoppeld aan actuele gegevens vernieuwen)</t>
  </si>
  <si>
    <t>Autorisatiegroepen o.b.v. selectie actualiseren (gekoppeld aan Actualiseren selecties voor InSite en OutSite)</t>
  </si>
  <si>
    <t>Actualiseren overzichten voor InSite en OutSite (gekoppeld aan Autorisatiegroepen o.b.v. selectie actualiseren)</t>
  </si>
  <si>
    <t>HRM-tabellen tbv Profit BI vullen (gekoppeld aan actuele gegevens vernieuwen)</t>
  </si>
  <si>
    <t>Workflowtaken conditioneel afhandelen (ieder uur)</t>
  </si>
  <si>
    <t>PowerBI</t>
  </si>
  <si>
    <t>Geplande taak 'Gegevens voor BI-modellen klaarzetten' activeren (gekoppeld aan HRM-tabellen tbv Profit BI vullen)</t>
  </si>
  <si>
    <t>Activering 'BI-model' aanzetten als de klant met PowerBI gaat werken</t>
  </si>
  <si>
    <t>Opschonen omgeving</t>
  </si>
  <si>
    <t>Omgeving opschonen (dossieritems, testmedewerkers, sollicitanten, testgebruikers verwijderen) vóór live conversie.</t>
  </si>
  <si>
    <t>Controlelijst (zie werkblad 'Controlelijst') doorlopen. Controles Klant oppakken.</t>
  </si>
  <si>
    <t>Klant</t>
  </si>
  <si>
    <t>In &amp; OutSite</t>
  </si>
  <si>
    <t>Aanvragen OutSite domein indien van toepassing.</t>
  </si>
  <si>
    <t>Power BI modellen ingericht, verantwoordelijken aangewezen en modellen getest</t>
  </si>
  <si>
    <t>Interne communicatie</t>
  </si>
  <si>
    <t>Eindgebruikers opgeleid.</t>
  </si>
  <si>
    <t xml:space="preserve">Nazorg en beheersorganisatie is ingericht. </t>
  </si>
  <si>
    <t>Handleidingen en instructies opstellen omtrent livegang voor eindgebruikers.</t>
  </si>
  <si>
    <t>ICT</t>
  </si>
  <si>
    <t>SSO getest en geactiveerd.</t>
  </si>
  <si>
    <t>Profit Communication Center (PCC) beschikbaar gesteld aan eindgebruikers die met documenten gaan werken.</t>
  </si>
  <si>
    <t>Citrix workspace beschikbaar gesteld aan eindgebruikers die met Profit (backend) gaan werken.</t>
  </si>
  <si>
    <t>Koppelingen</t>
  </si>
  <si>
    <t>Bankkoppeling geactiveerd indien van toepassing.</t>
  </si>
  <si>
    <t>De roadmap voor de nazorgfase is bepaald en optimalisaties zijn besproken. Ambitiekalender in SIMPLR is gevuld.</t>
  </si>
  <si>
    <t>Finance auditor</t>
  </si>
  <si>
    <t xml:space="preserve">De te gebruiken audits in de "Finance auditor" zijn gedeblokkeerd en de gewenste marges zijn opgegeven. De finance auditor wordt gedraaid. </t>
  </si>
  <si>
    <t>UPA communicatieprofiel activeren i.v.m. semi collectieve IPAP aanlevering door stoppen APG aanlevering</t>
  </si>
  <si>
    <t>Activering 'Medewerkerautorisatie op basis van formatieverdeling' (na liveconversie)</t>
  </si>
  <si>
    <t>Werving en Selectie: Vinkje 'Site is een testsite' uitzetten in de eigenschappen van OutSite</t>
  </si>
  <si>
    <t>Salarisverwerking</t>
  </si>
  <si>
    <t>Verwijderen salarisverwerkingsplannen 2025</t>
  </si>
  <si>
    <t>UWV digitaal</t>
  </si>
  <si>
    <t>Bepalen wie bij de klant verantwoordeijk is voor de DigiZSM berichten</t>
  </si>
  <si>
    <t>Zorgen dat de verantwoordelijke weet wat er verwacht wordt.</t>
  </si>
  <si>
    <t>Signalen van UWV digitaal deblokkeren (zie ook 'wenselijke signalen gedeblokkeeerd')</t>
  </si>
  <si>
    <t>Werkgever / betaling</t>
  </si>
  <si>
    <t xml:space="preserve">Vullen wenselijke bestandslocatie en bestandsnaam </t>
  </si>
  <si>
    <t>Werkgever / instanties</t>
  </si>
  <si>
    <t>APG/ABP: Vullen Begindatum</t>
  </si>
  <si>
    <t xml:space="preserve">APG/ABP: Vullen nummer leverancier </t>
  </si>
  <si>
    <t>APG/ABP: Vinkjes aanleveren aanzetten</t>
  </si>
  <si>
    <t xml:space="preserve">APG/ABP: Vullen Startjaar onder Consultancymodus </t>
  </si>
  <si>
    <t>APG/ABP: Vullen Aansluitnummer</t>
  </si>
  <si>
    <t>APG/ABP: Koppelen betalingen</t>
  </si>
  <si>
    <t>Belastingdienst: Vullen begindatum</t>
  </si>
  <si>
    <t>Belastingdienst: Vullen Aansluit- contractnummer (Geen vereiste)</t>
  </si>
  <si>
    <t xml:space="preserve">Belastingdienst: Vinkjes Eigen risico drager </t>
  </si>
  <si>
    <r>
      <t xml:space="preserve">Belastingdienst: Koppelen loonheffingsnummer. </t>
    </r>
    <r>
      <rPr>
        <b/>
        <sz val="10"/>
        <color theme="1"/>
        <rFont val="Roboto"/>
      </rPr>
      <t>Let op:</t>
    </r>
    <r>
      <rPr>
        <sz val="10"/>
        <color theme="1"/>
        <rFont val="Roboto"/>
      </rPr>
      <t xml:space="preserve"> begindatum 01-01-1950 i.v.m. onder andere verzuim historie</t>
    </r>
  </si>
  <si>
    <t>Belastingdienst: Vinkje 'Pensioenaangifte genereren' in het Loonheffingsnr aanzetten voor bijv. semi-collectief aanlevering naar Loyalis</t>
  </si>
  <si>
    <t>Belastingdienst: Koppelen betalingen</t>
  </si>
  <si>
    <t>Arbodienst: Vullen begindatum</t>
  </si>
  <si>
    <t>Arbodienst: Vullen Aansluit- contractnummer</t>
  </si>
  <si>
    <t>Arbodienst: Vullen nummer gegevensuitwisseling</t>
  </si>
  <si>
    <r>
      <rPr>
        <sz val="10"/>
        <color rgb="FF000000"/>
        <rFont val="Roboto"/>
      </rPr>
      <t>Let op: Is Zorg van de Zaak de arbodienst? Zij verplichten de velden '</t>
    </r>
    <r>
      <rPr>
        <b/>
        <sz val="10"/>
        <color rgb="FF000000"/>
        <rFont val="Roboto"/>
      </rPr>
      <t>Oorzaak verzuim</t>
    </r>
    <r>
      <rPr>
        <sz val="10"/>
        <color rgb="FF000000"/>
        <rFont val="Roboto"/>
      </rPr>
      <t>' en '</t>
    </r>
    <r>
      <rPr>
        <b/>
        <sz val="10"/>
        <color rgb="FF000000"/>
        <rFont val="Roboto"/>
      </rPr>
      <t>Reden einde verzuim</t>
    </r>
    <r>
      <rPr>
        <sz val="10"/>
        <color rgb="FF000000"/>
        <rFont val="Roboto"/>
      </rPr>
      <t xml:space="preserve">'. Indien er wordt gekoppeld met ZvdZ:
1. Zorg dat het veld 'Oorzaak verzuim' met een voorkeurwaarde wordt gevuld óf zichtbaar + verplicht is bij </t>
    </r>
    <r>
      <rPr>
        <b/>
        <sz val="10"/>
        <color rgb="FF000000"/>
        <rFont val="Roboto"/>
      </rPr>
      <t>ziek</t>
    </r>
    <r>
      <rPr>
        <sz val="10"/>
        <color rgb="FF000000"/>
        <rFont val="Roboto"/>
      </rPr>
      <t xml:space="preserve">melden ESS &amp; MSS.
2. Zorg dat het veld 'Reden einde verzuim' met een voorkeurwaarde wordt gevuld óf zichtbaar + verplicht is bij </t>
    </r>
    <r>
      <rPr>
        <b/>
        <sz val="10"/>
        <color rgb="FF000000"/>
        <rFont val="Roboto"/>
      </rPr>
      <t>beter</t>
    </r>
    <r>
      <rPr>
        <sz val="10"/>
        <color rgb="FF000000"/>
        <rFont val="Roboto"/>
      </rPr>
      <t>melden ESS &amp; MSS.
3. Zorg dat de klant met conversiepartner bespreekt dat deze velden in de conversie gevuld moet worden. 
4. Controleer of dit veld gevuld is bij ziekmeldingen die al in AFAS staan</t>
    </r>
  </si>
  <si>
    <t>Werkgever / integratie</t>
  </si>
  <si>
    <t>Vinkje 'Integratie met nacalculatie aanvinken'</t>
  </si>
  <si>
    <t>Verlof</t>
  </si>
  <si>
    <t>Saldi verlofsoorten 2025 op 0 uren zetten</t>
  </si>
  <si>
    <t>Werkgebonden personenmobiliteit</t>
  </si>
  <si>
    <t>Met klant bespreken of ze enquete gebruiken of werkelijke data bijhouden voor werkgebonden personenmobiliteit</t>
  </si>
  <si>
    <t>Vullen werkkosten vorig jaar in januari of februari 2026</t>
  </si>
  <si>
    <t>Mutatiesynchronisatie</t>
  </si>
  <si>
    <t>Mutaties ná conversie verwerken.</t>
  </si>
  <si>
    <t xml:space="preserve">Aangemeld bij UWV. </t>
  </si>
  <si>
    <t>Salaris verwerken (repeterend)</t>
  </si>
  <si>
    <t>Salarisverwerkingsplannen van huidig jaar verwijderen.</t>
  </si>
  <si>
    <t>Bevindingen schaduwdraaien opgelost</t>
  </si>
  <si>
    <t>Dubbele mutatie procedure (schaduwdraaien) communiceren en capaciteit uitgezet.</t>
  </si>
  <si>
    <t>Schaduwverloning/testen loonstroken gereed zonder showstoppers.</t>
  </si>
  <si>
    <t>Aangemeld bij APG (vanaf oktober) en startjaar (consultancy modus) controleren.</t>
  </si>
  <si>
    <t>AFAS Pocket</t>
  </si>
  <si>
    <t>Eindgebruikers uitnodigen voor AFAS Pocket</t>
  </si>
  <si>
    <t>Tijdens livegang</t>
  </si>
  <si>
    <t>Gebruikers in autorisatie tool deblokkeren.</t>
  </si>
  <si>
    <t>Gebruikers in de juiste groepen plaatsen (handmatige groepen vullen)</t>
  </si>
  <si>
    <t>Integratie Service - deblokkeren én via Acties &gt; Aanvragen account</t>
  </si>
  <si>
    <t>Communicatieprofiel CIS (Communicatie Integratie Services) activeren.</t>
  </si>
  <si>
    <t>Overige communicatieprofielen activeren.</t>
  </si>
  <si>
    <t>Signalen genereren (repeterend)</t>
  </si>
  <si>
    <t>Communicatieservice verzenden en ontvangen (repeterend)</t>
  </si>
  <si>
    <t>Genereren draaiboektaken (repeterend)</t>
  </si>
  <si>
    <t>Externe berichten verwerken (repeterend)</t>
  </si>
  <si>
    <t>Koppelen OutSite domein in de eigenschappen van de site.</t>
  </si>
  <si>
    <t>Signalen</t>
  </si>
  <si>
    <t>Alle wenselijke signalen deblokkeren (zie werkblad 'Signalen')</t>
  </si>
  <si>
    <t>InSite menu toevoegen/aanpassen indien nodig.</t>
  </si>
  <si>
    <t>Livegang communiceren.</t>
  </si>
  <si>
    <t>Website en (intranet)portaal verwijzing aangepast naar AFAS InSite</t>
  </si>
  <si>
    <t xml:space="preserve">Arbo | ArboUnie/ZVDZ </t>
  </si>
  <si>
    <t xml:space="preserve">APG/ABP </t>
  </si>
  <si>
    <t>Arbo-berichten genereren (repeterend)</t>
  </si>
  <si>
    <t>Job alert e-mailen (repeterend) (bij Werving &amp; Selectie)</t>
  </si>
  <si>
    <r>
      <t xml:space="preserve">Signaal 'Verzuimbegeleiding: plan van aanpak opstellen - overgangssituatie' </t>
    </r>
    <r>
      <rPr>
        <b/>
        <sz val="10"/>
        <color theme="1"/>
        <rFont val="Roboto"/>
      </rPr>
      <t>eenmalig genereren</t>
    </r>
    <r>
      <rPr>
        <sz val="10"/>
        <color theme="1"/>
        <rFont val="Roboto"/>
      </rPr>
      <t>. Signaalfilter stel je in op de eerste dag van het jaar.</t>
    </r>
  </si>
  <si>
    <t>Vinkje 'Verzuimberichten genereren' onder UWV-digitaal aangezet, contactpersoon &amp; inzender ingevuld. (tabblad voorkeurwaarde HRM). Let op: onder HRM / Aan-en afwezigheid / Verzuimregistratie zouden geen 'test' meldingen meer mogen staan. Controleer dit.</t>
  </si>
  <si>
    <t>Arbodienst: Vinkje arbobestand genereren</t>
  </si>
  <si>
    <t>Werkgever / journalisering</t>
  </si>
  <si>
    <t>Journalisering aanzetten</t>
  </si>
  <si>
    <t>Koppelen juiste journaalstructuur</t>
  </si>
  <si>
    <t>Vul de velden van journalisering. Overleg bij twijfel met een collega.</t>
  </si>
  <si>
    <t>UWV koppeling activeren in werkgevereigenschappen incl. standaard signalen met betrekking tot de verzuimberichten.</t>
  </si>
  <si>
    <t>Conversie</t>
  </si>
  <si>
    <t>Conversie pensioengrondslagen van het jaar vóór livegang</t>
  </si>
  <si>
    <t>Conversiepartner</t>
  </si>
  <si>
    <t xml:space="preserve">Conversie restopbouw VT / EJU etc. </t>
  </si>
  <si>
    <t>Import verlofcorrecties voor verlofuren los van PT%</t>
  </si>
  <si>
    <t>Berekenen jaarloon bijzonder tarief</t>
  </si>
  <si>
    <t>Vacatures plaatsen op OutSite indien van toepassing.</t>
  </si>
  <si>
    <t>Beginsaldi muteren</t>
  </si>
  <si>
    <t>Nadat de cijfers definitief zijn (jaarrekening), worden de beginsaldi van de balansrekeningen opgevoerd.</t>
  </si>
  <si>
    <t>Na livegang</t>
  </si>
  <si>
    <t xml:space="preserve">Conversie oude verlofsaldi's </t>
  </si>
  <si>
    <t>Conversie langdurig verzuim</t>
  </si>
  <si>
    <t>Conversie medewerkersdossier</t>
  </si>
  <si>
    <t>Het converteren/importeren van het resterende verlofsaldo van voorgaand jaar.</t>
  </si>
  <si>
    <t>Communiceren richting medewerkers dat ze ouderschapsverlof moeten inboeken.</t>
  </si>
  <si>
    <t>WHK premies toevoegen aan werkgever(s) (tabblad Looncomponent)</t>
  </si>
  <si>
    <t>Werkgever / salarisverwerking</t>
  </si>
  <si>
    <t>Controleer instellingen salarisverwerkingsplan.</t>
  </si>
  <si>
    <t>Het converteren/importeren van payroll cumulatieven zoals vakantietoeslag, pensioengrondslag en bindingstoelage.</t>
  </si>
  <si>
    <t>Het converteren/importeren van het jaarloon BT op de salarisregels met ingangsdatum van livegang.</t>
  </si>
  <si>
    <t xml:space="preserve">Salarisverwerking januari opstarten. </t>
  </si>
  <si>
    <t>Accordering salarisverwerking nabootsen in testomgeving.</t>
  </si>
  <si>
    <t>Muteren van looncomponenten omtrent WhK en salaristabel IPAP premie indien van toepassing.</t>
  </si>
  <si>
    <t>CONTROLE</t>
  </si>
  <si>
    <t>Google Maps Api Key is gevuld op tabblad Algemeen als deze gebruikt wordt</t>
  </si>
  <si>
    <t>Juiste berichtsjablonen gekoppeld in AFAS Pocket instellingen</t>
  </si>
  <si>
    <t>Inrichting Pocket onderdelen (juiste profielen en autorisatie op Pocket onderdelen) controleren</t>
  </si>
  <si>
    <t>Huisstijl AFAS Pocket is ingericht (evt. per werkgever)</t>
  </si>
  <si>
    <t>E-mailserver ingericht</t>
  </si>
  <si>
    <t xml:space="preserve">Check op licentie, is er al een daadwerkelijke licentie? Geen proeflicentie dus. </t>
  </si>
  <si>
    <t>Controleer en pas zonodig autonummering aan (na conversie).</t>
  </si>
  <si>
    <t>Google Maps Api Key gevuld op tabblad Google als deze gebruikt wordt</t>
  </si>
  <si>
    <t>SIMPLR</t>
  </si>
  <si>
    <t>Controleren of alle SIMPLR taken zijn ingericht en getest.</t>
  </si>
  <si>
    <t>Testbevindingen</t>
  </si>
  <si>
    <t>Blokkerende en hoge (test)bevindingen zijn opgelost.</t>
  </si>
  <si>
    <t>De AFAS pocket app is geactiveerd en de juiste menu-items zijn zichtbaar. Er is een instructie gedeeld met de medewerkers hoe ze de pocket app kunnen koppelen.</t>
  </si>
  <si>
    <t>De mailserver is correct ingesteld, mails die vanuit het systeem worden verzonden komen aan bij de bestemming.</t>
  </si>
  <si>
    <t xml:space="preserve">Controleren met analyse of integratie tussen payroll en financieel goed staat. </t>
  </si>
  <si>
    <t>Financieel / instellingen</t>
  </si>
  <si>
    <t>De instellingen van financieel zijn gecontroleerd en akkoord bevonden.</t>
  </si>
  <si>
    <t>Alle tabbladen in de "Instellingen administratie" functionaliteit zijn gecontroleerd en akkoord bevonden.</t>
  </si>
  <si>
    <t>Alle integratie-instellingen (denk aan verkooprelatieprofiel, inkooprelatieprofiel, integratierekeningen, integratiesoorten, verbijzonderingskoppeling etc.) zijn gecontroleerd en akkoord bevonden.</t>
  </si>
  <si>
    <t xml:space="preserve">De "Instellingen betalingen" (bankrekeningen, betaalwijze en betaalvoorwaarde) zijn doorlopen en akkoord bevonden. </t>
  </si>
  <si>
    <t>Periodetabellen</t>
  </si>
  <si>
    <t xml:space="preserve">De periodetabel van financieel bevat minimaal het huidige en volgende jaar. De periodetabel van vaste activa heeft genoeg periodes voor de afschrijvingskosten. </t>
  </si>
  <si>
    <t>Bankkoppelingen</t>
  </si>
  <si>
    <t>Alle bankrekeningen zijn toegevoegd (optioneel de bankkoppeling geactiveerd) en gekoppeld aan de juiste dagboeken. De bijbehorende grootboekrekeningen ten behoeve van de bank zijn ingericht en gekoppeld aan het juiste dagboek.</t>
  </si>
  <si>
    <t>Benodigde dagboeken zijn aanwezig. Aan alle dagboeken hangt een teller.</t>
  </si>
  <si>
    <t>Wanneer de "Bankafschrift" functionaliteit gestart wordt, worden bankafschriften opgehaald. Indien er geen gebruik gemaakt wordt van de bankkoppeling, wordt er een bankafschrift handmatig toegevoegd. De saldi sluiten aan.</t>
  </si>
  <si>
    <t xml:space="preserve">Middels de "E-factuur" functionaliteit lukt het om de facturen in een lokale map uit te lezen, de facturen op te halen vanuit een e-mailinbox (communicatieprofiel "MUBL") óf zet de scan-en-herken software de facturen klaar. </t>
  </si>
  <si>
    <t>In de functionaliteit van de "Rapportagestructuur" zijn er geen rekeningen zichtbaar in de weergave "Nog te koppelen grootboekrekeningen".</t>
  </si>
  <si>
    <t>Journalisering</t>
  </si>
  <si>
    <t>De activa zijn geconverteerd en de journalisering kan gedraaid worden voor het huidig jaar/komend jaar. De afschrijvingsstaat laat de juiste data zien.</t>
  </si>
  <si>
    <t>Waar mogelijk zijn de transactiecodes van de bank toegevoegd, zodat dit helpt bij de automatische verwerking van het bankafschrift.</t>
  </si>
  <si>
    <t>Bij afwijkende btw afspraken (bijvoorbeeld pro-rata btw), zijn de juiste btw-codes ingericht/aangepast en gekoppeld aan de juiste btw-plicht en btw-sectie.</t>
  </si>
  <si>
    <t>De rekening-courant verhoudingen tussen de verschillende administraties (lees BV's) zijn ingericht (indien van toepassing)</t>
  </si>
  <si>
    <t>Het procuratieschema is ingericht. De juiste beoordelaars hangen aan de juiste grootboekrekeningen en/of kostenplaatsen.</t>
  </si>
  <si>
    <t>Alle verbijzonderingscodes en -toewijzingen aangemaakt.</t>
  </si>
  <si>
    <t>Het genereren van een incasso-opdracht en/of betaalopdracht resulteert in een sepa bestand wat ingelezen kan worden in de bankomgeving óf bij een actieve bankkoppeling wordt de betaalbatch klaargezet in de omgeving van de bank.</t>
  </si>
  <si>
    <t xml:space="preserve">Alle buitenlandse valuta zijn toegevoegd aan de omgeving inclusief een valutakoers. </t>
  </si>
  <si>
    <t xml:space="preserve">Alle benodigde boekingslay-outs (financiële mutaties, bankafschrift, beginbalans, etc.) zijn gecontroleerd en bevatten de juiste velden. Ook zijn alle lay-outs voorzien van een defintiegroep m.b.t. autorisatie. </t>
  </si>
  <si>
    <t>De lay-outs van de aanmaningen zijn gecontroleerd en akkoord bevonden.</t>
  </si>
  <si>
    <t>Alle benodigde debiteuren en crediteuren zijn geconverteerd.</t>
  </si>
  <si>
    <t xml:space="preserve">De openstaande posten debiteuren/crediteuren zijn ingelezen. </t>
  </si>
  <si>
    <t>De beginbalansen van de bankrekeningen zijn opgevoerd.</t>
  </si>
  <si>
    <t xml:space="preserve">Alle financiële contracten met leveranciers zijn toegevoegd en gekoppeld aan een verantwoordelijke, zodat deze persoon tijdig een signaal krijgt om te verlengen/opzeggen. </t>
  </si>
  <si>
    <t>Alle openstaande verplichtingen zijn opgevoerd bij de juiste crediteur.</t>
  </si>
  <si>
    <t>De incassomachtigingen zijn toegevoegd en hebben de status "actief (getekend)".</t>
  </si>
  <si>
    <t>Het budget voor dit jaar danwel komend jaar is toegevoegd.</t>
  </si>
  <si>
    <t>Contractverplichtingen zijn na conversie gekoppeld aan contract</t>
  </si>
  <si>
    <t>Alle contracten zijn voorzien van een profiel</t>
  </si>
  <si>
    <t>CAO</t>
  </si>
  <si>
    <t>Looptijd / Sector risicogroep juist gevuld (evt afwijken per WG)</t>
  </si>
  <si>
    <t>Controleren of OutSite op de juiste URL gepubliceerd is</t>
  </si>
  <si>
    <t>Controleren of de juiste berichtsjablonen gekoppeld zijn in de eigenschappen van de OutSite</t>
  </si>
  <si>
    <t>Profielen</t>
  </si>
  <si>
    <t>Controleren of de declaratie profielen zo zijn ingericht dat er geen declaraties ingestuurd mogen worden &lt; livegang datum.</t>
  </si>
  <si>
    <t>In zowel de Onboardingsprofielen als de instantieinstelling moeten de instantievinkjes UFO en WW worden gecheckt. Dit is vrijwel altijd UFO aan, WW uit ivm eigen risicodragerschap.</t>
  </si>
  <si>
    <t>Velden voor vervoersmiddel &amp; soort reis aangezet bij declaraties indien nodig</t>
  </si>
  <si>
    <t>Controle op plannen 2026 (Tabbladen Algemeen' &amp; 'Journalisering')</t>
  </si>
  <si>
    <t>Werkgever / bankrekening</t>
  </si>
  <si>
    <t>Controleer de aanwezigheid van de juiste bankrekening</t>
  </si>
  <si>
    <t>Controleren vinkveld 'Betaalbestanden direct na accorderen genereren'. (in overleg met klant / senior). Hangt af van hoe de klant om wil gaan met betaling en bankkoppeling.</t>
  </si>
  <si>
    <t xml:space="preserve">Controle koppeling urensoort verzuim naar 'Ziek' </t>
  </si>
  <si>
    <t>Werkgever / loonstrook</t>
  </si>
  <si>
    <t xml:space="preserve">Koppelen juiste strookrapport </t>
  </si>
  <si>
    <t>Loonstrookspecificatie 'Loonstrook per arbeidsverhouding'</t>
  </si>
  <si>
    <t>Loonstrook in dossier 'In dossier van medewerker'</t>
  </si>
  <si>
    <t>Verstrekkingswijze 'Volgens instellingen van de medewerker' (dan gaat deze na uitdienst via mail)</t>
  </si>
  <si>
    <t>Verstrekkingsmoment correct gevuld in overleg met de klant. (automatisch uitgesteld is BP).</t>
  </si>
  <si>
    <t xml:space="preserve">Jaaropgave in dossier 'In dossier van medewerker' </t>
  </si>
  <si>
    <t xml:space="preserve">Verstrekking jaaropgave ' Volgens instellingen van de medewerker'. </t>
  </si>
  <si>
    <t>Juist &amp; werkend mailadres gekoppeld.</t>
  </si>
  <si>
    <t>TWK-loonstroken afdrukken aanvinken en optie verschil loonstroken aanvinken</t>
  </si>
  <si>
    <t>Gevuld met de juiste voorkeuren van de klant</t>
  </si>
  <si>
    <t>HRM / Instellingen</t>
  </si>
  <si>
    <t>Controleren of het vinkje 'Onbepaalde tijd' aanstaat bij de juiste type contracten.</t>
  </si>
  <si>
    <t>Ordermanagement / instellingen</t>
  </si>
  <si>
    <t>De OCI profielen zijn voorzien van de juiste gegevens (inloggegevens, voorkeur artikelgroep, export URL, etc.)</t>
  </si>
  <si>
    <t>Verplichtingen zijn aangemaakt per inkooporderregel</t>
  </si>
  <si>
    <t>Beoordelaar (medewerkercode) meegegeven bij de inkooporder? Dit tbv prestatieverklaring</t>
  </si>
  <si>
    <t>Ontvangsten gekoppeld aan de juiste inkooporders?</t>
  </si>
  <si>
    <t>Ontvangsten voorzien van de juiste confrontatiestatussent bv matching inkoopfactuur</t>
  </si>
  <si>
    <t>Controleer of de itemcodes van de inkooprelaties zijn meegekomen</t>
  </si>
  <si>
    <t>Controleer of alle artikelgroepen zijn voorzien van een rekening inkoop</t>
  </si>
  <si>
    <t>Controleer of alle testmedewerkers die niet verwijderd zijn omdat iemand van AFAS / een AFAS partner daarmee inlogt op InSite in het contract op soort medewerker code 3, 5 of 8 staan zodat ze niet verloond worden. Zet daarnaast salaris en rooster op 0.</t>
  </si>
  <si>
    <t>De loonjournaalpost is gecontroleerd en akkoord bevonden door financieel.</t>
  </si>
  <si>
    <t>Alle medewerkers die nacalculatie boeken, uren moeten accorderen en/of gereedmelden zijn toegevoegd als gebruiker en hebben toegang tot het systeem en de bijbehorende boekingslay-outs/autorisatie.</t>
  </si>
  <si>
    <t>Projecten / instellingen</t>
  </si>
  <si>
    <t>Alle instellingen van projecten zijn gecontroleerd en akkoord bevonden.</t>
  </si>
  <si>
    <t>Het tabblad "Projecten" in de instellingen "Facturering/voorraad" is correct ingericht.</t>
  </si>
  <si>
    <t>De instellingen m.b.t. de "Integratie financieel" zijn gecontroleerd.</t>
  </si>
  <si>
    <t>De lijst van projectgroepen is gecontroleerd en volledig.</t>
  </si>
  <si>
    <t>De benodigde projectprofielen zijn ingericht en tonen de juiste velden.</t>
  </si>
  <si>
    <t xml:space="preserve">Alle benodigde artikelgroepen zijn aanwezig. In de eigenschappen zijn de correcte grootboekrekeningen gekoppeld. </t>
  </si>
  <si>
    <t xml:space="preserve">Alle benodigde integratiegroepen zijn aanwezig. In de eigenschappen zijn de correcte grootboekrekeningen gekoppeld. </t>
  </si>
  <si>
    <t>Alle benodigde artikelen zijn aanwezig. Deze zijn van het subtype "Normaal artikel".</t>
  </si>
  <si>
    <t xml:space="preserve">Alle benodigde werksoorten zijn aanwezig. </t>
  </si>
  <si>
    <t xml:space="preserve">Alle benodigde kosten zijn aanwezig. </t>
  </si>
  <si>
    <t xml:space="preserve">Alle lopende/toekomstige projecten zijn geconverteerd. </t>
  </si>
  <si>
    <t>Alle benodigde teamrollen zijn aanwezig (indien wordt gewerkt met teams).</t>
  </si>
  <si>
    <t>Alle teams zijn aangemaakt en waar nodig gekoppeld aan het juiste project.</t>
  </si>
  <si>
    <t>Alle uursoorten zijn toegevoegd en waar nodig geïntegreerd. Zie hiervoor het tabblad "Integratie" in de eigenschappen van de urensoort.</t>
  </si>
  <si>
    <t>Alle benodigde boekingslay-outs (boeken nacalculatie, boeken voorcalculatie, aanmaken handmatige projectfactuur, etc.) zijn gecontroleerd en bevatten de juiste velden.</t>
  </si>
  <si>
    <t>De factuurlay-out is getest en alle wijzigingen zijn aangepast en akkoord.</t>
  </si>
  <si>
    <t>Beginbalans voorraad is opgeboekt</t>
  </si>
  <si>
    <t>Controleer betaalinstellingen instanties.</t>
  </si>
  <si>
    <t>Controles uitvoeren vóór accordering salarisverwerking.</t>
  </si>
  <si>
    <t>Controles uitvoeren ná accordering salarisverwerking.</t>
  </si>
  <si>
    <t>Digitale aanleveringen</t>
  </si>
  <si>
    <t>Controleren inhoud aanleveringen DUO, UWV, Belastingdienst en pensioen.</t>
  </si>
  <si>
    <t>SIGNALEN TE DEBLOKKEREN</t>
  </si>
  <si>
    <r>
      <rPr>
        <i/>
        <sz val="10"/>
        <color theme="1"/>
        <rFont val="Roboto"/>
      </rPr>
      <t xml:space="preserve">Stem evt. met de klant af of de signalen allemaal nodig zijn en naar welke gebruikersgroep / bestemming het signaal gestuurd wordt.
</t>
    </r>
    <r>
      <rPr>
        <b/>
        <i/>
        <sz val="10"/>
        <color theme="1"/>
        <rFont val="Roboto"/>
      </rPr>
      <t xml:space="preserve">
Stem eventueel kort af met klant of ze allemaal nodig zijn en naar welke gebruikersgroep / bestemming het signaal gestuurd wordt. Blokkeren kan altijd nog natuurlijk.
</t>
    </r>
  </si>
  <si>
    <t>SIGNAAL</t>
  </si>
  <si>
    <t>Applicatiebeheer/Gebruiker is niet geblokkeerd maar medewerker wel (Profit)</t>
  </si>
  <si>
    <t>Communicatiebericht - Klaar om te verzenden &lt;= eergisteren</t>
  </si>
  <si>
    <t>Communicatiebericht - Versturen bericht mislukt</t>
  </si>
  <si>
    <t>Communicatieberichten met foutieve verwerking (Profit)</t>
  </si>
  <si>
    <t>Controle fouten geplande taken (Profit)</t>
  </si>
  <si>
    <t>Workflowtaken zonder gebruikers (Profit) óf [Starten WF] - Workflowtaken zonder gebruikers</t>
  </si>
  <si>
    <t>Beschikbare aantal Profit-gebruikers van de licentie is bijna op (Profit)</t>
  </si>
  <si>
    <t>Medewerker uitdienst met te vorderen bedrag (Profit)</t>
  </si>
  <si>
    <t>Medewerker bereikt AOW-leeftijd (Profit)</t>
  </si>
  <si>
    <t>Werkgever/Loonaangifte: einddatum aangiftetermijn (Profit)</t>
  </si>
  <si>
    <t>Werkelijke bevallingsdatum registeren leidinggevende (Profit)</t>
  </si>
  <si>
    <t>Te verwijderen medewerkers (Profit)</t>
  </si>
  <si>
    <t>[Signalering] - Medewerker &gt; 1 week uit dienst -&gt; gebruiker niet geblokkeerd</t>
  </si>
  <si>
    <t>Declaratie aanvullend geboorteverlof mogelijk (Profit)</t>
  </si>
  <si>
    <t>Declaratie betaald ouderschapsverlof mogelijk (Profit)</t>
  </si>
  <si>
    <t>Alle standaard &amp; eigen aanvullende signalen rondom Verzuimbegeleiding / Wet verbetering Poortwachter</t>
  </si>
  <si>
    <t>Verzuim/Verzuimbericht: afgekeurd bericht (Profit)</t>
  </si>
  <si>
    <t>Verzuim/Verzuimbericht: fout bij verzending bericht (Profit)</t>
  </si>
  <si>
    <t>Verzuim/Verzuimbericht: niet verwerkbaar bericht (Profit)</t>
  </si>
  <si>
    <t>Verzuim/Verzuimbericht: te accorderen bericht (Profit)</t>
  </si>
  <si>
    <t>Medewerker/Controle burgerservicenummer (Profit)</t>
  </si>
  <si>
    <t>Medewerker/Contract: einde contract met workflow (Profit) (of een eigen / andere variant die beoordelen aflopend contract start)</t>
  </si>
  <si>
    <t>Payroll/Betalingen: verzending fout/geannuleerd/afgekeurd (Profit)</t>
  </si>
  <si>
    <t>SCOPE</t>
  </si>
  <si>
    <t>JA/NEE</t>
  </si>
  <si>
    <t>VERANTWOORDING</t>
  </si>
  <si>
    <t>Volledig ERP</t>
  </si>
  <si>
    <t>Nee</t>
  </si>
  <si>
    <t>Financieel &amp; projecten</t>
  </si>
  <si>
    <t>MODULES</t>
  </si>
  <si>
    <t>STATUSSEN</t>
  </si>
  <si>
    <t>VOOR/TIJDENS/NA</t>
  </si>
  <si>
    <t>Te doen</t>
  </si>
  <si>
    <t>In behandeling</t>
  </si>
  <si>
    <t>Gereed</t>
  </si>
  <si>
    <t>Niet van toepassing</t>
  </si>
  <si>
    <t>ACTIE / CONTROLE</t>
  </si>
  <si>
    <t>Actie</t>
  </si>
  <si>
    <t>Controle</t>
  </si>
  <si>
    <t>ONDERDELEN</t>
  </si>
  <si>
    <t>Integratie HRM / Financieel</t>
  </si>
  <si>
    <t>Financieel, projecten, inkoop</t>
  </si>
  <si>
    <r>
      <t xml:space="preserve">Dit draaiboek is bedoeld voor acties die uitgevoerd moeten worden nèt voor, tijdens en nèt na livegang. Deze processen staan los van alle Simplr inrichtingstaken. 
Vul de juiste </t>
    </r>
    <r>
      <rPr>
        <i/>
        <sz val="10"/>
        <color rgb="FF000000"/>
        <rFont val="Open Sans"/>
        <family val="2"/>
      </rPr>
      <t xml:space="preserve">Variabelen </t>
    </r>
    <r>
      <rPr>
        <sz val="10"/>
        <color rgb="FF000000"/>
        <rFont val="Open Sans"/>
        <family val="2"/>
      </rPr>
      <t xml:space="preserve">in. Controleer de </t>
    </r>
    <r>
      <rPr>
        <i/>
        <sz val="10"/>
        <color rgb="FF000000"/>
        <rFont val="Open Sans"/>
        <family val="2"/>
      </rPr>
      <t>Modules in scope</t>
    </r>
    <r>
      <rPr>
        <sz val="10"/>
        <color rgb="FF000000"/>
        <rFont val="Open Sans"/>
        <family val="2"/>
      </rPr>
      <t xml:space="preserve"> en pas evt. aan per module.
De livegang datum InSite is de datum waarop je InSite voor het eerst beschikbaar wilt stellen aan alle medewerkers.
De deadline taken vóór livegang is de datum waarop je alle taken die vóór livegang moeten gebeuren afgerond wilt hebben.
Vul het draaiboek vooral aan met eigen Acties en Controles. Let hierbij op het onderscheid tussen de twee. Concrete acties die uitgevoerd moeten worden toevoegen op het tabblad 'Go-live acties'. Zaken die goed zijn om extra te controleren rondom livegang, maar die in principe al gereed zijn toevoegen op 'Controlelijst'.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</si>
</sst>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b/>
      <sz val="11"/>
      <color theme="1"/>
      <name val="Calibri"/>
      <family val="2"/>
      <scheme val="minor"/>
    </font>
    <font>
      <sz val="11"/>
      <color theme="0"/>
      <name val="Calibri"/>
      <family val="2"/>
      <scheme val="minor"/>
    </font>
    <font>
      <sz val="36"/>
      <color theme="0"/>
      <name val="Roboto Black"/>
    </font>
    <font>
      <sz val="11"/>
      <color theme="1"/>
      <name val="Open Sans"/>
      <family val="2"/>
    </font>
    <font>
      <b/>
      <sz val="11"/>
      <color theme="1"/>
      <name val="Open Sans"/>
      <family val="2"/>
    </font>
    <font>
      <b/>
      <sz val="18"/>
      <color theme="0"/>
      <name val="Open Sans"/>
      <family val="2"/>
    </font>
    <font>
      <b/>
      <sz val="18"/>
      <color theme="0"/>
      <name val="Roboto Black"/>
    </font>
    <font>
      <b/>
      <sz val="16"/>
      <color theme="0"/>
      <name val="Roboto Black"/>
    </font>
    <font>
      <i/>
      <sz val="11"/>
      <color theme="1"/>
      <name val="Calibri"/>
      <family val="2"/>
      <scheme val="minor"/>
    </font>
    <font>
      <sz val="11"/>
      <color rgb="FF000000"/>
      <name val="Open Sans"/>
      <family val="2"/>
    </font>
    <font>
      <sz val="10"/>
      <color theme="1"/>
      <name val="Roboto"/>
    </font>
    <font>
      <i/>
      <sz val="10"/>
      <color theme="1"/>
      <name val="Roboto"/>
    </font>
    <font>
      <b/>
      <sz val="10"/>
      <color theme="1"/>
      <name val="Roboto"/>
    </font>
    <font>
      <sz val="10"/>
      <color rgb="FF000000"/>
      <name val="Roboto"/>
    </font>
    <font>
      <b/>
      <sz val="10"/>
      <color rgb="FF000000"/>
      <name val="Roboto"/>
    </font>
    <font>
      <b/>
      <sz val="22"/>
      <color theme="0"/>
      <name val="Roboto Black"/>
    </font>
    <font>
      <sz val="10"/>
      <color theme="0"/>
      <name val="Roboto Black"/>
    </font>
    <font>
      <b/>
      <i/>
      <sz val="10"/>
      <color theme="1"/>
      <name val="Roboto"/>
    </font>
    <font>
      <b/>
      <sz val="11"/>
      <color theme="0"/>
      <name val="Roboto Black"/>
    </font>
    <font>
      <b/>
      <sz val="11"/>
      <color theme="1"/>
      <name val="Roboto"/>
    </font>
    <font>
      <sz val="10"/>
      <color theme="0"/>
      <name val="Roboto"/>
    </font>
    <font>
      <sz val="10"/>
      <color rgb="FF000000"/>
      <name val="Open Sans"/>
      <family val="2"/>
    </font>
    <font>
      <i/>
      <sz val="10"/>
      <color rgb="FF000000"/>
      <name val="Open Sans"/>
      <family val="2"/>
    </font>
  </fonts>
  <fills count="5">
    <fill>
      <patternFill patternType="none"/>
    </fill>
    <fill>
      <patternFill patternType="gray125"/>
    </fill>
    <fill>
      <patternFill patternType="solid">
        <fgColor theme="0"/>
        <bgColor indexed="64"/>
      </patternFill>
    </fill>
    <fill>
      <patternFill patternType="solid">
        <fgColor rgb="FF0060A9"/>
        <bgColor indexed="64"/>
      </patternFill>
    </fill>
    <fill>
      <patternFill patternType="solid">
        <fgColor rgb="FFD1EB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xf numFmtId="0" fontId="0" fillId="2" borderId="0" xfId="0" applyFill="1" applyProtection="1">
      <protection locked="0"/>
    </xf>
    <xf numFmtId="0" fontId="0" fillId="0" borderId="0" xfId="0" applyProtection="1">
      <protection locked="0"/>
    </xf>
    <xf numFmtId="0" fontId="0" fillId="0" borderId="0" xfId="0" applyAlignment="1">
      <alignment horizontal="left"/>
    </xf>
    <xf numFmtId="0" fontId="4" fillId="0" borderId="0" xfId="0" applyFont="1" applyProtection="1">
      <protection locked="0"/>
    </xf>
    <xf numFmtId="0" fontId="4" fillId="0" borderId="0" xfId="0" applyFont="1" applyProtection="1">
      <protection hidden="1"/>
    </xf>
    <xf numFmtId="0" fontId="4" fillId="0" borderId="0" xfId="0" applyFont="1" applyAlignment="1" applyProtection="1">
      <alignment horizontal="right"/>
      <protection locked="0"/>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4" fillId="2" borderId="1" xfId="0" applyFont="1" applyFill="1" applyBorder="1" applyProtection="1">
      <protection hidden="1"/>
    </xf>
    <xf numFmtId="0" fontId="4" fillId="0" borderId="0" xfId="0" applyFont="1" applyAlignment="1" applyProtection="1">
      <alignment horizontal="center"/>
      <protection locked="0"/>
    </xf>
    <xf numFmtId="0" fontId="10" fillId="0" borderId="0" xfId="0" applyFont="1"/>
    <xf numFmtId="0" fontId="1" fillId="0" borderId="0" xfId="0" applyFont="1" applyProtection="1">
      <protection locked="0"/>
    </xf>
    <xf numFmtId="0" fontId="9" fillId="0" borderId="0" xfId="0" applyFont="1" applyProtection="1">
      <protection locked="0"/>
    </xf>
    <xf numFmtId="49" fontId="4" fillId="0" borderId="0" xfId="0" applyNumberFormat="1" applyFont="1" applyAlignment="1" applyProtection="1">
      <alignment horizontal="right"/>
      <protection locked="0"/>
    </xf>
    <xf numFmtId="0" fontId="8" fillId="3" borderId="1" xfId="0" applyFont="1" applyFill="1" applyBorder="1" applyProtection="1">
      <protection hidden="1"/>
    </xf>
    <xf numFmtId="164" fontId="4" fillId="0" borderId="0" xfId="0" applyNumberFormat="1" applyFont="1" applyAlignment="1" applyProtection="1">
      <alignment horizontal="right"/>
      <protection locked="0"/>
    </xf>
    <xf numFmtId="0" fontId="2" fillId="0" borderId="0" xfId="0" applyFont="1" applyProtection="1">
      <protection locked="0"/>
    </xf>
    <xf numFmtId="0" fontId="4" fillId="2" borderId="0" xfId="0" applyFont="1" applyFill="1" applyProtection="1">
      <protection hidden="1"/>
    </xf>
    <xf numFmtId="0" fontId="4" fillId="0" borderId="1" xfId="0" applyFont="1" applyBorder="1" applyAlignment="1" applyProtection="1">
      <alignment horizontal="center"/>
      <protection hidden="1"/>
    </xf>
    <xf numFmtId="0" fontId="3" fillId="0" borderId="0" xfId="0" applyFont="1" applyAlignment="1" applyProtection="1">
      <alignment vertical="center"/>
      <protection locked="0"/>
    </xf>
    <xf numFmtId="0" fontId="11" fillId="0" borderId="0" xfId="0" applyFont="1" applyAlignment="1">
      <alignment horizontal="left"/>
    </xf>
    <xf numFmtId="0" fontId="11" fillId="0" borderId="0" xfId="0" applyFont="1" applyAlignment="1">
      <alignment vertical="center"/>
    </xf>
    <xf numFmtId="14" fontId="11" fillId="0" borderId="0" xfId="0" applyNumberFormat="1"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14"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wrapText="1"/>
    </xf>
    <xf numFmtId="0" fontId="13" fillId="0" borderId="0" xfId="0" applyFont="1" applyAlignment="1">
      <alignment horizontal="left"/>
    </xf>
    <xf numFmtId="0" fontId="13" fillId="0" borderId="0" xfId="0" applyFont="1" applyAlignment="1">
      <alignment horizontal="center" vertical="center" wrapText="1"/>
    </xf>
    <xf numFmtId="0" fontId="14" fillId="0" borderId="0" xfId="0" applyFont="1" applyAlignment="1">
      <alignment horizontal="left"/>
    </xf>
    <xf numFmtId="0" fontId="15" fillId="0" borderId="0" xfId="0" applyFont="1" applyAlignment="1">
      <alignment horizontal="left"/>
    </xf>
    <xf numFmtId="0" fontId="14" fillId="0" borderId="0" xfId="0" applyFont="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vertical="center"/>
    </xf>
    <xf numFmtId="0" fontId="11" fillId="0" borderId="0" xfId="0" applyFont="1"/>
    <xf numFmtId="0" fontId="18" fillId="0" borderId="0" xfId="0" applyFont="1" applyAlignment="1">
      <alignment horizontal="center" vertical="center" wrapText="1"/>
    </xf>
    <xf numFmtId="0" fontId="5" fillId="0" borderId="0" xfId="0" applyFont="1" applyProtection="1">
      <protection hidden="1"/>
    </xf>
    <xf numFmtId="0" fontId="5" fillId="0" borderId="0" xfId="0" applyFont="1" applyProtection="1">
      <protection locked="0"/>
    </xf>
    <xf numFmtId="0" fontId="5" fillId="0" borderId="0" xfId="0" applyFont="1" applyAlignment="1" applyProtection="1">
      <alignment wrapText="1"/>
      <protection locked="0"/>
    </xf>
    <xf numFmtId="0" fontId="19" fillId="3" borderId="0" xfId="0" applyFont="1" applyFill="1" applyAlignment="1">
      <alignment horizontal="left" vertical="center" wrapText="1"/>
    </xf>
    <xf numFmtId="0" fontId="19" fillId="3" borderId="0" xfId="0" applyFont="1" applyFill="1" applyAlignment="1">
      <alignment vertical="center" wrapText="1"/>
    </xf>
    <xf numFmtId="0" fontId="19" fillId="3" borderId="0" xfId="0" applyFont="1" applyFill="1" applyAlignment="1">
      <alignment vertical="center"/>
    </xf>
    <xf numFmtId="0" fontId="20" fillId="0" borderId="0" xfId="0" applyFont="1" applyAlignment="1">
      <alignment horizontal="left"/>
    </xf>
    <xf numFmtId="0" fontId="4" fillId="2" borderId="2" xfId="0" applyFont="1" applyFill="1" applyBorder="1" applyProtection="1">
      <protection hidden="1"/>
    </xf>
    <xf numFmtId="0" fontId="4" fillId="2" borderId="3" xfId="0" applyFont="1" applyFill="1" applyBorder="1" applyProtection="1">
      <protection hidden="1"/>
    </xf>
    <xf numFmtId="0" fontId="13" fillId="0" borderId="0" xfId="0" applyFont="1" applyAlignment="1">
      <alignment vertical="center" wrapText="1"/>
    </xf>
    <xf numFmtId="0" fontId="21" fillId="0" borderId="0" xfId="0" applyFont="1" applyAlignment="1">
      <alignment vertical="center" wrapText="1"/>
    </xf>
    <xf numFmtId="0" fontId="7" fillId="3" borderId="0" xfId="0" applyFont="1" applyFill="1" applyAlignment="1" applyProtection="1">
      <alignment vertical="center"/>
      <protection locked="0"/>
    </xf>
    <xf numFmtId="0" fontId="22" fillId="4" borderId="0" xfId="0" applyFont="1" applyFill="1" applyAlignment="1" applyProtection="1">
      <alignment horizontal="left" vertical="top" wrapText="1"/>
      <protection locked="0"/>
    </xf>
    <xf numFmtId="0" fontId="6" fillId="3" borderId="0" xfId="0" applyFont="1" applyFill="1" applyAlignment="1" applyProtection="1">
      <alignment horizontal="center" vertical="center"/>
      <protection hidden="1"/>
    </xf>
    <xf numFmtId="0" fontId="3" fillId="3" borderId="0" xfId="0" applyFont="1" applyFill="1" applyAlignment="1" applyProtection="1">
      <alignment horizontal="center" vertical="center"/>
      <protection locked="0"/>
    </xf>
    <xf numFmtId="0" fontId="16" fillId="3" borderId="0" xfId="0" applyFont="1" applyFill="1" applyAlignment="1">
      <alignment horizontal="center" vertical="center" wrapText="1"/>
    </xf>
    <xf numFmtId="0" fontId="18" fillId="0" borderId="0" xfId="0" applyFont="1" applyAlignment="1">
      <alignment horizontal="center" vertical="center" wrapText="1"/>
    </xf>
  </cellXfs>
  <cellStyles count="1">
    <cellStyle name="Standaard" xfId="0" builtinId="0"/>
  </cellStyles>
  <dxfs count="124">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0"/>
        <name val="Roboto Black"/>
        <scheme val="none"/>
      </font>
      <fill>
        <patternFill patternType="solid">
          <fgColor indexed="64"/>
          <bgColor rgb="FF0060A9"/>
        </patternFill>
      </fill>
      <alignment horizontal="general" vertical="center" textRotation="0" wrapText="1" indent="0" justifyLastLine="0" shrinkToFit="0" readingOrder="0"/>
    </dxf>
    <dxf>
      <font>
        <strike val="0"/>
        <outline val="0"/>
        <shadow val="0"/>
        <u val="none"/>
        <vertAlign val="baseline"/>
        <sz val="10"/>
        <color rgb="FF000000"/>
        <name val="Roboto"/>
        <scheme val="none"/>
      </font>
    </dxf>
    <dxf>
      <font>
        <b val="0"/>
        <strike val="0"/>
        <outline val="0"/>
        <shadow val="0"/>
        <u val="none"/>
        <vertAlign val="baseline"/>
        <sz val="10"/>
        <color rgb="FF000000"/>
        <name val="Roboto"/>
        <scheme val="none"/>
      </font>
      <numFmt numFmtId="0" formatCode="General"/>
    </dxf>
    <dxf>
      <font>
        <b val="0"/>
        <i val="0"/>
        <strike val="0"/>
        <condense val="0"/>
        <extend val="0"/>
        <outline val="0"/>
        <shadow val="0"/>
        <u val="none"/>
        <vertAlign val="baseline"/>
        <sz val="10"/>
        <color theme="1"/>
        <name val="Roboto"/>
        <scheme val="none"/>
      </font>
      <alignment horizontal="general" vertical="center" textRotation="0" wrapText="0"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9" formatCode="d/m/yyyy"/>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strike val="0"/>
        <outline val="0"/>
        <shadow val="0"/>
        <u val="none"/>
        <vertAlign val="baseline"/>
        <sz val="10"/>
        <color theme="1"/>
        <name val="Roboto"/>
        <scheme val="none"/>
      </font>
      <numFmt numFmtId="0" formatCode="General"/>
    </dxf>
    <dxf>
      <font>
        <b val="0"/>
        <i val="0"/>
        <strike val="0"/>
        <condense val="0"/>
        <extend val="0"/>
        <outline val="0"/>
        <shadow val="0"/>
        <u val="none"/>
        <vertAlign val="baseline"/>
        <sz val="10"/>
        <color theme="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i val="0"/>
        <strike val="0"/>
        <condense val="0"/>
        <extend val="0"/>
        <outline val="0"/>
        <shadow val="0"/>
        <u val="none"/>
        <vertAlign val="baseline"/>
        <sz val="11"/>
        <color theme="0"/>
        <name val="Roboto Black"/>
        <scheme val="none"/>
      </font>
      <fill>
        <patternFill patternType="solid">
          <fgColor indexed="64"/>
          <bgColor rgb="FF0060A9"/>
        </patternFill>
      </fill>
      <alignment horizontal="general" vertical="center" textRotation="0" wrapText="1" indent="0" justifyLastLine="0" shrinkToFit="0" readingOrder="0"/>
    </dxf>
    <dxf>
      <font>
        <strike val="0"/>
        <outline val="0"/>
        <shadow val="0"/>
        <u val="none"/>
        <vertAlign val="baseline"/>
        <sz val="10"/>
        <color rgb="FF000000"/>
        <name val="Roboto"/>
        <scheme val="none"/>
      </font>
    </dxf>
    <dxf>
      <font>
        <b val="0"/>
        <strike val="0"/>
        <outline val="0"/>
        <shadow val="0"/>
        <u val="none"/>
        <vertAlign val="baseline"/>
        <sz val="10"/>
        <color rgb="FF000000"/>
        <name val="Roboto"/>
        <scheme val="none"/>
      </font>
      <numFmt numFmtId="0" formatCode="General"/>
    </dxf>
    <dxf>
      <font>
        <b val="0"/>
        <i val="0"/>
        <strike val="0"/>
        <condense val="0"/>
        <extend val="0"/>
        <outline val="0"/>
        <shadow val="0"/>
        <u val="none"/>
        <vertAlign val="baseline"/>
        <sz val="10"/>
        <color theme="1"/>
        <name val="Roboto"/>
        <scheme val="none"/>
      </font>
      <alignment horizontal="general" vertical="center" textRotation="0" wrapText="0"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9" formatCode="d/m/yyyy"/>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strike val="0"/>
        <outline val="0"/>
        <shadow val="0"/>
        <u val="none"/>
        <vertAlign val="baseline"/>
        <sz val="10"/>
        <color theme="1"/>
        <name val="Roboto"/>
        <scheme val="none"/>
      </font>
      <numFmt numFmtId="0" formatCode="General"/>
    </dxf>
    <dxf>
      <font>
        <b val="0"/>
        <i val="0"/>
        <strike val="0"/>
        <condense val="0"/>
        <extend val="0"/>
        <outline val="0"/>
        <shadow val="0"/>
        <u val="none"/>
        <vertAlign val="baseline"/>
        <sz val="10"/>
        <color theme="1"/>
        <name val="Roboto"/>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i val="0"/>
        <strike val="0"/>
        <condense val="0"/>
        <extend val="0"/>
        <outline val="0"/>
        <shadow val="0"/>
        <u val="none"/>
        <vertAlign val="baseline"/>
        <sz val="11"/>
        <color theme="0"/>
        <name val="Roboto Black"/>
        <scheme val="none"/>
      </font>
      <fill>
        <patternFill patternType="solid">
          <fgColor indexed="64"/>
          <bgColor rgb="FF0060A9"/>
        </patternFill>
      </fill>
      <alignment horizontal="general" vertical="center" textRotation="0" wrapText="1" indent="0" justifyLastLine="0" shrinkToFit="0" readingOrder="0"/>
    </dxf>
  </dxfs>
  <tableStyles count="0" defaultTableStyle="TableStyleMedium2" defaultPivotStyle="PivotStyleLight16"/>
  <colors>
    <mruColors>
      <color rgb="FFD2003A"/>
      <color rgb="FF0060A9"/>
      <color rgb="FFD1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11</xdr:row>
      <xdr:rowOff>152400</xdr:rowOff>
    </xdr:from>
    <xdr:to>
      <xdr:col>6</xdr:col>
      <xdr:colOff>19050</xdr:colOff>
      <xdr:row>16</xdr:row>
      <xdr:rowOff>163830</xdr:rowOff>
    </xdr:to>
    <xdr:pic>
      <xdr:nvPicPr>
        <xdr:cNvPr id="3" name="Afbeelding 2">
          <a:extLst>
            <a:ext uri="{FF2B5EF4-FFF2-40B4-BE49-F238E27FC236}">
              <a16:creationId xmlns:a16="http://schemas.microsoft.com/office/drawing/2014/main" id="{B4EEDE44-59F3-6F26-EBF4-784111622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674620" y="2331720"/>
          <a:ext cx="1002030" cy="1002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4</xdr:row>
      <xdr:rowOff>57150</xdr:rowOff>
    </xdr:from>
    <xdr:to>
      <xdr:col>6</xdr:col>
      <xdr:colOff>9525</xdr:colOff>
      <xdr:row>8</xdr:row>
      <xdr:rowOff>180975</xdr:rowOff>
    </xdr:to>
    <xdr:pic>
      <xdr:nvPicPr>
        <xdr:cNvPr id="4" name="Afbeelding 3">
          <a:extLst>
            <a:ext uri="{FF2B5EF4-FFF2-40B4-BE49-F238E27FC236}">
              <a16:creationId xmlns:a16="http://schemas.microsoft.com/office/drawing/2014/main" id="{896D49B5-72A6-11B5-3DFF-2C75510781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74620" y="811530"/>
          <a:ext cx="992505" cy="94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6</xdr:row>
      <xdr:rowOff>228600</xdr:rowOff>
    </xdr:from>
    <xdr:to>
      <xdr:col>8</xdr:col>
      <xdr:colOff>276248</xdr:colOff>
      <xdr:row>8</xdr:row>
      <xdr:rowOff>31</xdr:rowOff>
    </xdr:to>
    <xdr:pic>
      <xdr:nvPicPr>
        <xdr:cNvPr id="12" name="Afbeelding 11">
          <a:extLst>
            <a:ext uri="{FF2B5EF4-FFF2-40B4-BE49-F238E27FC236}">
              <a16:creationId xmlns:a16="http://schemas.microsoft.com/office/drawing/2014/main" id="{75198A6E-4D95-1E08-C312-7AF3AE0CA5B4}"/>
            </a:ext>
          </a:extLst>
        </xdr:cNvPr>
        <xdr:cNvPicPr>
          <a:picLocks noChangeAspect="1"/>
        </xdr:cNvPicPr>
      </xdr:nvPicPr>
      <xdr:blipFill>
        <a:blip xmlns:r="http://schemas.openxmlformats.org/officeDocument/2006/relationships" r:embed="rId3"/>
        <a:stretch>
          <a:fillRect/>
        </a:stretch>
      </xdr:blipFill>
      <xdr:spPr>
        <a:xfrm>
          <a:off x="7040880" y="1363980"/>
          <a:ext cx="161948" cy="213391"/>
        </a:xfrm>
        <a:prstGeom prst="rect">
          <a:avLst/>
        </a:prstGeom>
      </xdr:spPr>
    </xdr:pic>
    <xdr:clientData/>
  </xdr:twoCellAnchor>
  <xdr:twoCellAnchor editAs="oneCell">
    <xdr:from>
      <xdr:col>8</xdr:col>
      <xdr:colOff>112939</xdr:colOff>
      <xdr:row>7</xdr:row>
      <xdr:rowOff>190500</xdr:rowOff>
    </xdr:from>
    <xdr:to>
      <xdr:col>8</xdr:col>
      <xdr:colOff>274887</xdr:colOff>
      <xdr:row>8</xdr:row>
      <xdr:rowOff>200056</xdr:rowOff>
    </xdr:to>
    <xdr:pic>
      <xdr:nvPicPr>
        <xdr:cNvPr id="13" name="Afbeelding 12">
          <a:extLst>
            <a:ext uri="{FF2B5EF4-FFF2-40B4-BE49-F238E27FC236}">
              <a16:creationId xmlns:a16="http://schemas.microsoft.com/office/drawing/2014/main" id="{505E551B-A2ED-48C6-90C0-0E05189FE7D0}"/>
            </a:ext>
          </a:extLst>
        </xdr:cNvPr>
        <xdr:cNvPicPr>
          <a:picLocks noChangeAspect="1"/>
        </xdr:cNvPicPr>
      </xdr:nvPicPr>
      <xdr:blipFill>
        <a:blip xmlns:r="http://schemas.openxmlformats.org/officeDocument/2006/relationships" r:embed="rId3"/>
        <a:stretch>
          <a:fillRect/>
        </a:stretch>
      </xdr:blipFill>
      <xdr:spPr>
        <a:xfrm>
          <a:off x="4113439" y="1393371"/>
          <a:ext cx="161948" cy="221828"/>
        </a:xfrm>
        <a:prstGeom prst="rect">
          <a:avLst/>
        </a:prstGeom>
      </xdr:spPr>
    </xdr:pic>
    <xdr:clientData/>
  </xdr:twoCellAnchor>
  <xdr:twoCellAnchor editAs="oneCell">
    <xdr:from>
      <xdr:col>8</xdr:col>
      <xdr:colOff>114300</xdr:colOff>
      <xdr:row>8</xdr:row>
      <xdr:rowOff>190500</xdr:rowOff>
    </xdr:from>
    <xdr:to>
      <xdr:col>8</xdr:col>
      <xdr:colOff>276248</xdr:colOff>
      <xdr:row>10</xdr:row>
      <xdr:rowOff>1936</xdr:rowOff>
    </xdr:to>
    <xdr:pic>
      <xdr:nvPicPr>
        <xdr:cNvPr id="14" name="Afbeelding 13">
          <a:extLst>
            <a:ext uri="{FF2B5EF4-FFF2-40B4-BE49-F238E27FC236}">
              <a16:creationId xmlns:a16="http://schemas.microsoft.com/office/drawing/2014/main" id="{A99A8E1E-44B7-4715-8D3F-3DD4D80A5785}"/>
            </a:ext>
          </a:extLst>
        </xdr:cNvPr>
        <xdr:cNvPicPr>
          <a:picLocks noChangeAspect="1"/>
        </xdr:cNvPicPr>
      </xdr:nvPicPr>
      <xdr:blipFill>
        <a:blip xmlns:r="http://schemas.openxmlformats.org/officeDocument/2006/relationships" r:embed="rId3"/>
        <a:stretch>
          <a:fillRect/>
        </a:stretch>
      </xdr:blipFill>
      <xdr:spPr>
        <a:xfrm>
          <a:off x="4114800" y="1600200"/>
          <a:ext cx="161948" cy="219106"/>
        </a:xfrm>
        <a:prstGeom prst="rect">
          <a:avLst/>
        </a:prstGeom>
      </xdr:spPr>
    </xdr:pic>
    <xdr:clientData/>
  </xdr:twoCellAnchor>
  <xdr:twoCellAnchor editAs="oneCell">
    <xdr:from>
      <xdr:col>8</xdr:col>
      <xdr:colOff>114300</xdr:colOff>
      <xdr:row>10</xdr:row>
      <xdr:rowOff>121920</xdr:rowOff>
    </xdr:from>
    <xdr:to>
      <xdr:col>8</xdr:col>
      <xdr:colOff>276248</xdr:colOff>
      <xdr:row>10</xdr:row>
      <xdr:rowOff>337216</xdr:rowOff>
    </xdr:to>
    <xdr:pic>
      <xdr:nvPicPr>
        <xdr:cNvPr id="2" name="Afbeelding 1">
          <a:extLst>
            <a:ext uri="{FF2B5EF4-FFF2-40B4-BE49-F238E27FC236}">
              <a16:creationId xmlns:a16="http://schemas.microsoft.com/office/drawing/2014/main" id="{FAB134A0-1AE5-4763-AB23-AC7EA7722D6D}"/>
            </a:ext>
          </a:extLst>
        </xdr:cNvPr>
        <xdr:cNvPicPr>
          <a:picLocks noChangeAspect="1"/>
        </xdr:cNvPicPr>
      </xdr:nvPicPr>
      <xdr:blipFill>
        <a:blip xmlns:r="http://schemas.openxmlformats.org/officeDocument/2006/relationships" r:embed="rId3"/>
        <a:stretch>
          <a:fillRect/>
        </a:stretch>
      </xdr:blipFill>
      <xdr:spPr>
        <a:xfrm>
          <a:off x="7139940" y="2103120"/>
          <a:ext cx="161948" cy="21529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041D1D-2A51-44DB-B639-B36B53C6EF15}" name="Tabel15" displayName="Tabel15" ref="A3:L127" totalsRowShown="0" headerRowDxfId="123" dataDxfId="122">
  <autoFilter ref="A3:L127" xr:uid="{A5DEE396-615F-401C-85F4-AE7528162B75}"/>
  <sortState xmlns:xlrd2="http://schemas.microsoft.com/office/spreadsheetml/2017/richdata2" ref="A4:L127">
    <sortCondition descending="1" ref="F4:F127"/>
    <sortCondition ref="B4:B127"/>
    <sortCondition ref="G4:G127"/>
  </sortState>
  <tableColumns count="12">
    <tableColumn id="1" xr3:uid="{3113A3DA-99D5-40CA-8CE9-1B7852A580B5}" name="NR" dataDxfId="121"/>
    <tableColumn id="8" xr3:uid="{1EED70F9-7AE1-4581-BD4D-AA9CEC4FCE92}" name="MODULE" dataDxfId="120"/>
    <tableColumn id="13" xr3:uid="{00093F21-8EA6-46E5-B20E-03C7943653ED}" name="ONDERDEEL" dataDxfId="119"/>
    <tableColumn id="2" xr3:uid="{17A03826-969E-4D0A-BE3F-83D80D1CB95F}" name="IN SCOPE" dataDxfId="118"/>
    <tableColumn id="3" xr3:uid="{41686981-4760-45E7-8BD8-6E7D2000409B}" name="ACTIE" dataDxfId="117"/>
    <tableColumn id="4" xr3:uid="{BA46FC0F-2462-4BD8-9800-1DEDF8ABFD37}" name="VOOR/TIJDENS/NA LIVEGANG" dataDxfId="116"/>
    <tableColumn id="7" xr3:uid="{99DF17D9-D5C5-4B59-BC0E-AC4CCBBEFCFE}" name="WIE PAKT OP?" dataDxfId="115"/>
    <tableColumn id="5" xr3:uid="{DE98EBB1-D215-45AD-915F-CED516387D70}" name="VERANTWOORDELIJKE" dataDxfId="114"/>
    <tableColumn id="6" xr3:uid="{2FA0FC3F-740C-4616-A7FE-F77D76311B5B}" name="STATUS" dataDxfId="113"/>
    <tableColumn id="11" xr3:uid="{9EBBEE6E-EC39-419D-B84F-9655B094F5E5}" name="UITVOEREN OP" dataDxfId="112"/>
    <tableColumn id="9" xr3:uid="{FD21B18B-5B66-4625-98E7-6E03FDFE1DDB}" name="UITERLIJK GEREED OP" dataDxfId="111"/>
    <tableColumn id="12" xr3:uid="{1495923B-C2B8-4B6E-A955-62AFE0A644A5}" name="OPMERKING VERANTWOORDELIJKE" dataDxfId="11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52D326-AC2F-4FAD-A3CD-1D02277F7050}" name="Tabel152" displayName="Tabel152" ref="A3:L102" totalsRowShown="0" headerRowDxfId="109" dataDxfId="108">
  <autoFilter ref="A3:L102" xr:uid="{A5DEE396-615F-401C-85F4-AE7528162B75}"/>
  <sortState xmlns:xlrd2="http://schemas.microsoft.com/office/spreadsheetml/2017/richdata2" ref="A4:L102">
    <sortCondition descending="1" ref="F4:F102"/>
    <sortCondition ref="B4:B102"/>
    <sortCondition ref="G4:G102"/>
  </sortState>
  <tableColumns count="12">
    <tableColumn id="1" xr3:uid="{B399B1FD-C691-4368-8D8A-104E81EDC630}" name="NR" dataDxfId="107"/>
    <tableColumn id="8" xr3:uid="{E714EA60-4E3C-460A-BED9-28AA1C6D50E2}" name="MODULE" dataDxfId="106"/>
    <tableColumn id="13" xr3:uid="{ED8A5E21-A843-46A6-8DFC-90B45EE8536E}" name="ONDERDEEL" dataDxfId="105"/>
    <tableColumn id="2" xr3:uid="{87497475-09B0-44AA-BC4F-0D6404F24D07}" name="IN SCOPE" dataDxfId="104"/>
    <tableColumn id="3" xr3:uid="{EC3927CD-22FC-46EF-AF80-598E5E9A7F00}" name="CONTROLE" dataDxfId="103"/>
    <tableColumn id="4" xr3:uid="{4BEB2DC1-1FD7-47E6-8D3F-6FF6806D4221}" name="VOOR/TIJDENS/NA LIVEGANG" dataDxfId="102"/>
    <tableColumn id="7" xr3:uid="{63E65921-9749-4D8A-9DE6-43051F2682F3}" name="WIE PAKT OP?" dataDxfId="101"/>
    <tableColumn id="5" xr3:uid="{B4D248F9-993D-49BD-8D45-AF939FB79C5A}" name="VERANTWOORDELIJKE" dataDxfId="100"/>
    <tableColumn id="6" xr3:uid="{47F537E0-1979-4CDA-8506-A029634DD974}" name="STATUS" dataDxfId="99"/>
    <tableColumn id="11" xr3:uid="{C74C001C-31FE-4128-BCAA-05CC90CDA56D}" name="UITVOEREN OP" dataDxfId="98"/>
    <tableColumn id="9" xr3:uid="{206DB3B3-B8B4-4581-88F4-DFD2318C1B82}" name="UITERLIJK GEREED OP" dataDxfId="97"/>
    <tableColumn id="12" xr3:uid="{CEE2D0C6-7598-4F9F-A2CD-73618020AB91}" name="OPMERKING VERANTWOORDELIJKE" dataDxfId="9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FD5C7C-FD46-4180-AB0B-AE422586207C}" name="Tabel153" displayName="Tabel153" ref="A4:D34" totalsRowShown="0" headerRowDxfId="95" dataDxfId="94">
  <autoFilter ref="A4:D34" xr:uid="{A5DEE396-615F-401C-85F4-AE7528162B75}"/>
  <sortState xmlns:xlrd2="http://schemas.microsoft.com/office/spreadsheetml/2017/richdata2" ref="A5:D34">
    <sortCondition ref="B4:B34"/>
  </sortState>
  <tableColumns count="4">
    <tableColumn id="1" xr3:uid="{DEABD850-7DD0-4266-B6D5-2D355B0EC693}" name="NR" dataDxfId="93"/>
    <tableColumn id="8" xr3:uid="{189C93BD-66BC-47E5-8E56-35E3DBC5D30A}" name="MODULE" dataDxfId="92"/>
    <tableColumn id="15" xr3:uid="{5487ED54-8758-40C1-9AEB-C2381128184B}" name="IN SCOPE" dataDxfId="91">
      <calculatedColumnFormula>_xlfn.XLOOKUP(B5,Start!$G$16:$G$24,Start!$H$16:$H$24)</calculatedColumnFormula>
    </tableColumn>
    <tableColumn id="3" xr3:uid="{5F02CE14-A435-46AB-9EBB-AAA1759A7AC2}" name="SIGNAAL" dataDxfId="90"/>
  </tableColumns>
  <tableStyleInfo name="TableStyleLight16"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95E9-5E92-4877-909E-2E80AA646B74}">
  <sheetPr codeName="Blad1"/>
  <dimension ref="B1:O70"/>
  <sheetViews>
    <sheetView showGridLines="0" tabSelected="1" zoomScale="115" zoomScaleNormal="115" workbookViewId="0">
      <selection activeCell="H8" sqref="H8"/>
    </sheetView>
  </sheetViews>
  <sheetFormatPr defaultColWidth="9.109375" defaultRowHeight="14.4" x14ac:dyDescent="0.3"/>
  <cols>
    <col min="1" max="1" width="2" style="2" customWidth="1"/>
    <col min="2" max="5" width="9.109375" style="2"/>
    <col min="6" max="6" width="14.88671875" style="2" bestFit="1" customWidth="1"/>
    <col min="7" max="7" width="23.6640625" style="2" customWidth="1"/>
    <col min="8" max="8" width="29.33203125" style="2" customWidth="1"/>
    <col min="9" max="9" width="13.44140625" style="2" bestFit="1" customWidth="1"/>
    <col min="10" max="10" width="12.44140625" style="2" customWidth="1"/>
    <col min="11" max="11" width="10.6640625" style="2" customWidth="1"/>
    <col min="12" max="12" width="8" style="2" customWidth="1"/>
    <col min="13" max="15" width="18.33203125" style="2" customWidth="1"/>
    <col min="16" max="16384" width="9.109375" style="2"/>
  </cols>
  <sheetData>
    <row r="1" spans="2:15" ht="15" customHeight="1" x14ac:dyDescent="0.3">
      <c r="B1" s="54" t="str">
        <f>B4 &amp; " " &amp; H8</f>
        <v xml:space="preserve">Go-live draaiboek </v>
      </c>
      <c r="C1" s="54"/>
      <c r="D1" s="54"/>
      <c r="E1" s="54"/>
      <c r="F1" s="54"/>
      <c r="G1" s="54"/>
      <c r="H1" s="54"/>
      <c r="I1" s="54"/>
      <c r="J1" s="54"/>
      <c r="K1" s="54"/>
      <c r="L1" s="20"/>
      <c r="M1" s="20"/>
      <c r="N1" s="20"/>
      <c r="O1" s="20"/>
    </row>
    <row r="2" spans="2:15" ht="15" customHeight="1" x14ac:dyDescent="0.3">
      <c r="B2" s="54"/>
      <c r="C2" s="54"/>
      <c r="D2" s="54"/>
      <c r="E2" s="54"/>
      <c r="F2" s="54"/>
      <c r="G2" s="54"/>
      <c r="H2" s="54"/>
      <c r="I2" s="54"/>
      <c r="J2" s="54"/>
      <c r="K2" s="54"/>
      <c r="L2" s="20"/>
      <c r="M2" s="20"/>
      <c r="N2" s="20"/>
      <c r="O2" s="20"/>
    </row>
    <row r="3" spans="2:15" ht="15" customHeight="1" x14ac:dyDescent="0.3">
      <c r="B3" s="54"/>
      <c r="C3" s="54"/>
      <c r="D3" s="54"/>
      <c r="E3" s="54"/>
      <c r="F3" s="54"/>
      <c r="G3" s="54"/>
      <c r="H3" s="54"/>
      <c r="I3" s="54"/>
      <c r="J3" s="54"/>
      <c r="K3" s="54"/>
      <c r="L3" s="20"/>
      <c r="M3" s="20"/>
      <c r="N3" s="20"/>
      <c r="O3" s="20"/>
    </row>
    <row r="4" spans="2:15" x14ac:dyDescent="0.3">
      <c r="B4" s="17" t="s">
        <v>0</v>
      </c>
    </row>
    <row r="5" spans="2:15" x14ac:dyDescent="0.3">
      <c r="B5" s="17"/>
    </row>
    <row r="6" spans="2:15" ht="15.75" customHeight="1" x14ac:dyDescent="0.35">
      <c r="B6" s="51" t="s">
        <v>1</v>
      </c>
      <c r="C6" s="51"/>
      <c r="D6" s="51"/>
      <c r="E6" s="51"/>
      <c r="F6" s="8"/>
      <c r="G6" s="53" t="s">
        <v>2</v>
      </c>
      <c r="H6" s="53"/>
      <c r="I6" s="4"/>
    </row>
    <row r="7" spans="2:15" ht="18.75" customHeight="1" x14ac:dyDescent="0.35">
      <c r="B7" s="51"/>
      <c r="C7" s="51"/>
      <c r="D7" s="51"/>
      <c r="E7" s="51"/>
      <c r="G7" s="53"/>
      <c r="H7" s="53"/>
      <c r="I7" s="4"/>
    </row>
    <row r="8" spans="2:15" ht="16.5" customHeight="1" x14ac:dyDescent="0.35">
      <c r="B8" s="52" t="s">
        <v>325</v>
      </c>
      <c r="C8" s="52"/>
      <c r="D8" s="52"/>
      <c r="E8" s="52"/>
      <c r="G8" s="40" t="s">
        <v>3</v>
      </c>
      <c r="H8" s="14"/>
      <c r="I8" s="4"/>
    </row>
    <row r="9" spans="2:15" ht="16.5" customHeight="1" x14ac:dyDescent="0.35">
      <c r="B9" s="52"/>
      <c r="C9" s="52"/>
      <c r="D9" s="52"/>
      <c r="E9" s="52"/>
      <c r="G9" s="40" t="s">
        <v>4</v>
      </c>
      <c r="H9" s="6"/>
      <c r="I9" s="4"/>
    </row>
    <row r="10" spans="2:15" ht="15.6" x14ac:dyDescent="0.35">
      <c r="B10" s="52"/>
      <c r="C10" s="52"/>
      <c r="D10" s="52"/>
      <c r="E10" s="52"/>
      <c r="F10" s="4"/>
      <c r="G10" s="41" t="s">
        <v>6</v>
      </c>
      <c r="H10" s="16">
        <v>46027</v>
      </c>
      <c r="I10" s="4"/>
    </row>
    <row r="11" spans="2:15" ht="31.2" x14ac:dyDescent="0.35">
      <c r="B11" s="52"/>
      <c r="C11" s="52"/>
      <c r="D11" s="52"/>
      <c r="E11" s="52"/>
      <c r="F11" s="4"/>
      <c r="G11" s="42" t="s">
        <v>7</v>
      </c>
      <c r="H11" s="16">
        <v>46016</v>
      </c>
      <c r="I11" s="4"/>
    </row>
    <row r="12" spans="2:15" ht="15.6" x14ac:dyDescent="0.35">
      <c r="B12" s="52"/>
      <c r="C12" s="52"/>
      <c r="D12" s="52"/>
      <c r="E12" s="52"/>
      <c r="G12" s="4"/>
      <c r="H12" s="4"/>
      <c r="I12" s="4"/>
    </row>
    <row r="13" spans="2:15" ht="15.6" x14ac:dyDescent="0.35">
      <c r="B13" s="52"/>
      <c r="C13" s="52"/>
      <c r="D13" s="52"/>
      <c r="E13" s="52"/>
      <c r="G13" s="4"/>
      <c r="H13" s="4"/>
      <c r="I13" s="4"/>
    </row>
    <row r="14" spans="2:15" ht="15.6" x14ac:dyDescent="0.35">
      <c r="B14" s="52"/>
      <c r="C14" s="52"/>
      <c r="D14" s="52"/>
      <c r="E14" s="52"/>
      <c r="G14" s="53" t="s">
        <v>8</v>
      </c>
      <c r="H14" s="53"/>
      <c r="I14" s="4"/>
    </row>
    <row r="15" spans="2:15" ht="15.6" x14ac:dyDescent="0.35">
      <c r="B15" s="52"/>
      <c r="C15" s="52"/>
      <c r="D15" s="52"/>
      <c r="E15" s="52"/>
      <c r="G15" s="53"/>
      <c r="H15" s="53"/>
      <c r="I15" s="8"/>
    </row>
    <row r="16" spans="2:15" ht="15.6" x14ac:dyDescent="0.35">
      <c r="B16" s="52"/>
      <c r="C16" s="52"/>
      <c r="D16" s="52"/>
      <c r="E16" s="52"/>
      <c r="G16" s="9" t="s">
        <v>9</v>
      </c>
      <c r="H16" s="19" t="s">
        <v>10</v>
      </c>
    </row>
    <row r="17" spans="2:8" ht="15.6" x14ac:dyDescent="0.35">
      <c r="B17" s="52"/>
      <c r="C17" s="52"/>
      <c r="D17" s="52"/>
      <c r="E17" s="52"/>
      <c r="G17" s="9" t="s">
        <v>11</v>
      </c>
      <c r="H17" s="19" t="s">
        <v>10</v>
      </c>
    </row>
    <row r="18" spans="2:8" ht="17.25" customHeight="1" x14ac:dyDescent="0.35">
      <c r="B18" s="52"/>
      <c r="C18" s="52"/>
      <c r="D18" s="52"/>
      <c r="E18" s="52"/>
      <c r="G18" s="9" t="s">
        <v>12</v>
      </c>
      <c r="H18" s="19" t="str">
        <f>IF(OR($H$9="HRM/Payroll",$H$9="Volledig ERP"),"Ja","Nee")</f>
        <v>Nee</v>
      </c>
    </row>
    <row r="19" spans="2:8" ht="17.25" customHeight="1" x14ac:dyDescent="0.35">
      <c r="B19" s="52"/>
      <c r="C19" s="52"/>
      <c r="D19" s="52"/>
      <c r="E19" s="52"/>
      <c r="G19" s="9" t="s">
        <v>13</v>
      </c>
      <c r="H19" s="19" t="str">
        <f>IF(OR($H$9="HRM/Payroll",$H$9="Volledig ERP"),"Ja","Nee")</f>
        <v>Nee</v>
      </c>
    </row>
    <row r="20" spans="2:8" ht="15.6" x14ac:dyDescent="0.35">
      <c r="B20" s="52"/>
      <c r="C20" s="52"/>
      <c r="D20" s="52"/>
      <c r="E20" s="52"/>
      <c r="G20" s="9" t="s">
        <v>14</v>
      </c>
      <c r="H20" s="19" t="str">
        <f>IF(OR($H$9="Volledig ERP",$H$9="Financieel &amp; Projecten",$H$9="Financieel, projecten, inkoop"),"Ja","Nee")</f>
        <v>Nee</v>
      </c>
    </row>
    <row r="21" spans="2:8" ht="15.6" x14ac:dyDescent="0.35">
      <c r="B21" s="52"/>
      <c r="C21" s="52"/>
      <c r="D21" s="52"/>
      <c r="E21" s="52"/>
      <c r="F21" s="4"/>
      <c r="G21" s="9" t="s">
        <v>15</v>
      </c>
      <c r="H21" s="19" t="str">
        <f>IF(OR($H$9="Volledig ERP",$H$9="Financieel, projecten, inkoop"),"Ja","Nee")</f>
        <v>Nee</v>
      </c>
    </row>
    <row r="22" spans="2:8" ht="15.6" customHeight="1" x14ac:dyDescent="0.35">
      <c r="B22" s="52"/>
      <c r="C22" s="52"/>
      <c r="D22" s="52"/>
      <c r="E22" s="52"/>
      <c r="F22" s="4"/>
      <c r="G22" s="9" t="s">
        <v>16</v>
      </c>
      <c r="H22" s="19" t="str">
        <f>IF($H$9="Volledig ERP","Ja","Nee")</f>
        <v>Nee</v>
      </c>
    </row>
    <row r="23" spans="2:8" ht="15.6" x14ac:dyDescent="0.35">
      <c r="B23" s="52"/>
      <c r="C23" s="52"/>
      <c r="D23" s="52"/>
      <c r="E23" s="52"/>
      <c r="F23" s="4"/>
      <c r="G23" s="9" t="s">
        <v>17</v>
      </c>
      <c r="H23" s="19" t="str">
        <f>IF(OR($H$9="Volledig ERP",$H$9="Financieel &amp; Projecten",$H$9="Financieel, projecten, inkoop"),"Ja","Nee")</f>
        <v>Nee</v>
      </c>
    </row>
    <row r="24" spans="2:8" ht="16.5" customHeight="1" x14ac:dyDescent="0.35">
      <c r="B24" s="52"/>
      <c r="C24" s="52"/>
      <c r="D24" s="52"/>
      <c r="E24" s="52"/>
      <c r="F24" s="4"/>
      <c r="G24" s="5"/>
      <c r="H24" s="7"/>
    </row>
    <row r="25" spans="2:8" ht="16.5" customHeight="1" x14ac:dyDescent="0.35">
      <c r="B25" s="52"/>
      <c r="C25" s="52"/>
      <c r="D25" s="52"/>
      <c r="E25" s="52"/>
      <c r="F25" s="4"/>
      <c r="G25" s="5"/>
      <c r="H25" s="7"/>
    </row>
    <row r="26" spans="2:8" ht="15.6" customHeight="1" x14ac:dyDescent="0.35">
      <c r="B26" s="52"/>
      <c r="C26" s="52"/>
      <c r="D26" s="52"/>
      <c r="E26" s="52"/>
      <c r="F26" s="4"/>
      <c r="G26" s="5"/>
      <c r="H26" s="7"/>
    </row>
    <row r="27" spans="2:8" ht="16.5" customHeight="1" x14ac:dyDescent="0.35">
      <c r="B27" s="52"/>
      <c r="C27" s="52"/>
      <c r="D27" s="52"/>
      <c r="E27" s="52"/>
      <c r="F27" s="4"/>
      <c r="G27" s="5"/>
      <c r="H27" s="7"/>
    </row>
    <row r="28" spans="2:8" ht="16.5" customHeight="1" x14ac:dyDescent="0.35">
      <c r="B28" s="52"/>
      <c r="C28" s="52"/>
      <c r="D28" s="52"/>
      <c r="E28" s="52"/>
      <c r="F28" s="4"/>
      <c r="G28" s="5"/>
      <c r="H28" s="7"/>
    </row>
    <row r="29" spans="2:8" ht="16.5" customHeight="1" x14ac:dyDescent="0.35">
      <c r="B29" s="52"/>
      <c r="C29" s="52"/>
      <c r="D29" s="52"/>
      <c r="E29" s="52"/>
      <c r="F29" s="4"/>
      <c r="G29" s="5"/>
      <c r="H29" s="7"/>
    </row>
    <row r="30" spans="2:8" ht="16.5" customHeight="1" x14ac:dyDescent="0.35">
      <c r="B30" s="52"/>
      <c r="C30" s="52"/>
      <c r="D30" s="52"/>
      <c r="E30" s="52"/>
      <c r="F30" s="4"/>
      <c r="G30" s="5"/>
      <c r="H30" s="7"/>
    </row>
    <row r="31" spans="2:8" ht="16.5" customHeight="1" x14ac:dyDescent="0.35">
      <c r="B31" s="52"/>
      <c r="C31" s="52"/>
      <c r="D31" s="52"/>
      <c r="E31" s="52"/>
      <c r="G31" s="5"/>
      <c r="H31" s="7"/>
    </row>
    <row r="32" spans="2:8" ht="16.5" customHeight="1" x14ac:dyDescent="0.35">
      <c r="B32" s="52"/>
      <c r="C32" s="52"/>
      <c r="D32" s="52"/>
      <c r="E32" s="52"/>
      <c r="F32" s="4"/>
      <c r="G32" s="5"/>
      <c r="H32" s="7"/>
    </row>
    <row r="33" spans="2:8" ht="16.5" customHeight="1" x14ac:dyDescent="0.35">
      <c r="B33" s="52"/>
      <c r="C33" s="52"/>
      <c r="D33" s="52"/>
      <c r="E33" s="52"/>
      <c r="F33" s="4"/>
      <c r="G33" s="5"/>
      <c r="H33" s="7"/>
    </row>
    <row r="34" spans="2:8" ht="16.5" customHeight="1" x14ac:dyDescent="0.35">
      <c r="B34" s="52"/>
      <c r="C34" s="52"/>
      <c r="D34" s="52"/>
      <c r="E34" s="52"/>
      <c r="F34" s="4"/>
      <c r="G34" s="5"/>
      <c r="H34" s="7"/>
    </row>
    <row r="35" spans="2:8" ht="16.5" customHeight="1" x14ac:dyDescent="0.35">
      <c r="B35" s="4"/>
      <c r="C35" s="4"/>
      <c r="D35" s="4"/>
      <c r="E35" s="4"/>
      <c r="F35" s="4"/>
      <c r="G35" s="5"/>
      <c r="H35" s="7"/>
    </row>
    <row r="36" spans="2:8" ht="16.5" customHeight="1" x14ac:dyDescent="0.35">
      <c r="B36" s="4"/>
      <c r="C36" s="4"/>
      <c r="D36" s="4"/>
      <c r="E36" s="4"/>
      <c r="F36" s="4"/>
      <c r="G36" s="5"/>
      <c r="H36" s="7"/>
    </row>
    <row r="37" spans="2:8" ht="16.5" customHeight="1" x14ac:dyDescent="0.35">
      <c r="B37" s="4"/>
      <c r="C37" s="4"/>
      <c r="D37" s="4"/>
      <c r="E37" s="4"/>
      <c r="F37" s="4"/>
      <c r="G37" s="5"/>
      <c r="H37" s="7"/>
    </row>
    <row r="38" spans="2:8" ht="16.5" customHeight="1" x14ac:dyDescent="0.35">
      <c r="B38" s="4"/>
      <c r="C38" s="4"/>
      <c r="D38" s="4"/>
      <c r="E38" s="4"/>
      <c r="F38" s="4"/>
      <c r="G38" s="5"/>
      <c r="H38" s="7"/>
    </row>
    <row r="39" spans="2:8" ht="16.5" customHeight="1" x14ac:dyDescent="0.35">
      <c r="B39" s="4"/>
      <c r="C39" s="4"/>
      <c r="D39" s="4"/>
      <c r="E39" s="4"/>
    </row>
    <row r="40" spans="2:8" ht="16.5" customHeight="1" x14ac:dyDescent="0.35">
      <c r="B40" s="4"/>
      <c r="C40" s="4"/>
      <c r="D40" s="4"/>
      <c r="E40" s="4"/>
    </row>
    <row r="41" spans="2:8" ht="16.5" customHeight="1" x14ac:dyDescent="0.35">
      <c r="B41" s="4"/>
      <c r="C41" s="4"/>
      <c r="D41" s="4"/>
      <c r="E41" s="4"/>
    </row>
    <row r="42" spans="2:8" ht="15.6" customHeight="1" x14ac:dyDescent="0.35">
      <c r="B42" s="4"/>
      <c r="C42" s="4"/>
      <c r="D42" s="4"/>
      <c r="E42" s="4"/>
    </row>
    <row r="43" spans="2:8" ht="15.6" customHeight="1" x14ac:dyDescent="0.35">
      <c r="B43" s="4"/>
      <c r="C43" s="4"/>
      <c r="D43" s="4"/>
      <c r="E43" s="4"/>
    </row>
    <row r="44" spans="2:8" ht="15.6" customHeight="1" x14ac:dyDescent="0.35">
      <c r="B44" s="4"/>
      <c r="C44" s="4"/>
      <c r="D44" s="4"/>
      <c r="E44" s="4"/>
    </row>
    <row r="45" spans="2:8" ht="15.6" customHeight="1" x14ac:dyDescent="0.35">
      <c r="B45" s="4"/>
      <c r="C45" s="4"/>
      <c r="D45" s="4"/>
      <c r="E45" s="4"/>
    </row>
    <row r="46" spans="2:8" ht="15.6" customHeight="1" x14ac:dyDescent="0.35">
      <c r="B46" s="4"/>
      <c r="C46" s="4"/>
      <c r="D46" s="4"/>
      <c r="E46" s="4"/>
    </row>
    <row r="47" spans="2:8" ht="15.6" customHeight="1" x14ac:dyDescent="0.35">
      <c r="B47" s="4"/>
      <c r="C47" s="4"/>
      <c r="D47" s="4"/>
      <c r="E47" s="4"/>
    </row>
    <row r="48" spans="2:8" ht="15.6" customHeight="1" x14ac:dyDescent="0.35">
      <c r="B48" s="4"/>
      <c r="C48" s="4"/>
      <c r="D48" s="4"/>
      <c r="E48" s="4"/>
    </row>
    <row r="49" spans="2:15" ht="15.6" customHeight="1" x14ac:dyDescent="0.35">
      <c r="B49" s="4"/>
      <c r="C49" s="4"/>
      <c r="D49" s="4"/>
      <c r="E49" s="4"/>
    </row>
    <row r="50" spans="2:15" ht="15.6" customHeight="1" x14ac:dyDescent="0.35">
      <c r="B50" s="4"/>
      <c r="C50" s="4"/>
      <c r="D50" s="4"/>
      <c r="E50" s="4"/>
    </row>
    <row r="51" spans="2:15" ht="15.6" customHeight="1" x14ac:dyDescent="0.3"/>
    <row r="52" spans="2:15" ht="15.6" customHeight="1" x14ac:dyDescent="0.3"/>
    <row r="53" spans="2:15" ht="15.6" customHeight="1" x14ac:dyDescent="0.3">
      <c r="B53" s="12"/>
    </row>
    <row r="54" spans="2:15" ht="15.6" customHeight="1" x14ac:dyDescent="0.3">
      <c r="B54" s="13"/>
    </row>
    <row r="55" spans="2:15" ht="15.6" customHeight="1" x14ac:dyDescent="0.3">
      <c r="B55" s="13"/>
    </row>
    <row r="56" spans="2:15" ht="15.6" customHeight="1" x14ac:dyDescent="0.3">
      <c r="B56" s="13"/>
    </row>
    <row r="57" spans="2:15" ht="15.6" customHeight="1" x14ac:dyDescent="0.3">
      <c r="B57" s="13"/>
    </row>
    <row r="58" spans="2:15" ht="15.6" customHeight="1" x14ac:dyDescent="0.3"/>
    <row r="59" spans="2:15" ht="15.6" customHeight="1" x14ac:dyDescent="0.3"/>
    <row r="60" spans="2:15" ht="15.6" customHeight="1" x14ac:dyDescent="0.3"/>
    <row r="61" spans="2:15" ht="15.6" x14ac:dyDescent="0.35">
      <c r="K61" s="4"/>
      <c r="L61" s="7"/>
      <c r="M61" s="4"/>
      <c r="N61" s="4"/>
      <c r="O61" s="4"/>
    </row>
    <row r="62" spans="2:15" ht="15.6" x14ac:dyDescent="0.35">
      <c r="K62" s="4"/>
      <c r="L62" s="7"/>
      <c r="M62" s="4"/>
      <c r="N62" s="4"/>
      <c r="O62" s="4"/>
    </row>
    <row r="63" spans="2:15" ht="15.6" x14ac:dyDescent="0.35">
      <c r="K63" s="4"/>
      <c r="L63" s="10"/>
      <c r="M63" s="4"/>
      <c r="N63" s="4"/>
      <c r="O63" s="4"/>
    </row>
    <row r="64" spans="2:15" ht="15.6" x14ac:dyDescent="0.35">
      <c r="K64" s="11"/>
      <c r="L64" s="10"/>
      <c r="M64" s="11"/>
      <c r="N64" s="11"/>
      <c r="O64" s="11"/>
    </row>
    <row r="65" spans="11:15" ht="15.6" x14ac:dyDescent="0.35">
      <c r="K65" s="4"/>
      <c r="L65" s="10"/>
      <c r="M65" s="4"/>
      <c r="N65" s="4"/>
      <c r="O65" s="4"/>
    </row>
    <row r="66" spans="11:15" ht="15.6" x14ac:dyDescent="0.35">
      <c r="K66" s="11"/>
      <c r="M66" s="11"/>
      <c r="N66" s="11"/>
      <c r="O66" s="11"/>
    </row>
    <row r="67" spans="11:15" ht="15.6" x14ac:dyDescent="0.35">
      <c r="K67" s="11"/>
    </row>
    <row r="68" spans="11:15" ht="15.6" x14ac:dyDescent="0.35">
      <c r="K68" s="4"/>
    </row>
    <row r="69" spans="11:15" ht="15.6" x14ac:dyDescent="0.35">
      <c r="K69" s="4"/>
    </row>
    <row r="70" spans="11:15" ht="15.6" x14ac:dyDescent="0.35">
      <c r="K70" s="4"/>
    </row>
  </sheetData>
  <mergeCells count="4">
    <mergeCell ref="B8:E34"/>
    <mergeCell ref="G6:H7"/>
    <mergeCell ref="G14:H15"/>
    <mergeCell ref="B1:K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A758F6-DD3D-4FCA-9E9A-9659B2A1719A}">
          <x14:formula1>
            <xm:f>Tabellen!$D$3:$D$4</xm:f>
          </x14:formula1>
          <xm:sqref>H16:H23</xm:sqref>
        </x14:dataValidation>
        <x14:dataValidation type="list" allowBlank="1" showInputMessage="1" showErrorMessage="1" xr:uid="{386AC2F2-D6E4-4593-887E-941F98C8289A}">
          <x14:formula1>
            <xm:f>Tabellen!$B$3:$B$6</xm:f>
          </x14:formula1>
          <xm:sqref>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AC90-9DBA-4F26-9C50-6FA25361E710}">
  <dimension ref="A1:L355"/>
  <sheetViews>
    <sheetView showGridLines="0" topLeftCell="A37" zoomScale="85" zoomScaleNormal="85" workbookViewId="0">
      <selection activeCell="E7" sqref="E7"/>
    </sheetView>
  </sheetViews>
  <sheetFormatPr defaultColWidth="9.109375" defaultRowHeight="12.75" customHeight="1" x14ac:dyDescent="0.35"/>
  <cols>
    <col min="1" max="1" width="6.6640625" style="25" bestFit="1" customWidth="1"/>
    <col min="2" max="2" width="12.109375" style="24" bestFit="1" customWidth="1"/>
    <col min="3" max="3" width="26" style="24" bestFit="1" customWidth="1"/>
    <col min="4" max="4" width="13" style="22" bestFit="1" customWidth="1"/>
    <col min="5" max="5" width="85" style="22" customWidth="1"/>
    <col min="6" max="6" width="32.88671875" style="22" bestFit="1" customWidth="1"/>
    <col min="7" max="7" width="17.6640625" style="22" bestFit="1" customWidth="1"/>
    <col min="8" max="8" width="26.109375" style="23" bestFit="1" customWidth="1"/>
    <col min="9" max="9" width="14.44140625" style="22" customWidth="1"/>
    <col min="10" max="10" width="17.33203125" style="22" customWidth="1"/>
    <col min="11" max="11" width="26" style="22" bestFit="1" customWidth="1"/>
    <col min="12" max="12" width="94" style="21" customWidth="1"/>
    <col min="13" max="16384" width="9.109375" style="21"/>
  </cols>
  <sheetData>
    <row r="1" spans="1:12" s="31" customFormat="1" ht="31.5" customHeight="1" x14ac:dyDescent="0.35">
      <c r="A1" s="55" t="s">
        <v>19</v>
      </c>
      <c r="B1" s="55"/>
      <c r="C1" s="55"/>
      <c r="D1" s="55"/>
      <c r="E1" s="55"/>
      <c r="F1" s="55"/>
      <c r="G1" s="55"/>
      <c r="H1" s="55"/>
      <c r="I1" s="55"/>
      <c r="J1" s="55"/>
      <c r="K1" s="55"/>
      <c r="L1" s="55"/>
    </row>
    <row r="2" spans="1:12" s="31" customFormat="1" ht="15.6" customHeight="1" x14ac:dyDescent="0.35">
      <c r="A2" s="50">
        <v>1</v>
      </c>
      <c r="B2" s="49"/>
      <c r="C2" s="49"/>
      <c r="D2" s="49"/>
      <c r="E2" s="49"/>
      <c r="F2" s="49"/>
      <c r="G2" s="49"/>
      <c r="H2" s="49"/>
      <c r="I2" s="49"/>
      <c r="J2" s="32"/>
      <c r="K2" s="22"/>
    </row>
    <row r="3" spans="1:12" s="46" customFormat="1" ht="17.25" customHeight="1" x14ac:dyDescent="0.35">
      <c r="A3" s="43" t="s">
        <v>20</v>
      </c>
      <c r="B3" s="43" t="s">
        <v>21</v>
      </c>
      <c r="C3" s="43" t="s">
        <v>22</v>
      </c>
      <c r="D3" s="44" t="s">
        <v>23</v>
      </c>
      <c r="E3" s="45" t="s">
        <v>24</v>
      </c>
      <c r="F3" s="44" t="s">
        <v>25</v>
      </c>
      <c r="G3" s="44" t="s">
        <v>26</v>
      </c>
      <c r="H3" s="44" t="s">
        <v>27</v>
      </c>
      <c r="I3" s="44" t="s">
        <v>28</v>
      </c>
      <c r="J3" s="44" t="s">
        <v>29</v>
      </c>
      <c r="K3" s="44" t="s">
        <v>30</v>
      </c>
      <c r="L3" s="44" t="s">
        <v>31</v>
      </c>
    </row>
    <row r="4" spans="1:12" ht="30" x14ac:dyDescent="0.35">
      <c r="A4" s="29">
        <f>A2</f>
        <v>1</v>
      </c>
      <c r="B4" s="28" t="s">
        <v>9</v>
      </c>
      <c r="C4" s="28" t="s">
        <v>32</v>
      </c>
      <c r="D4" s="22" t="str">
        <f>_xlfn.XLOOKUP(B4,Start!$G$16:$G$24,Start!$H$16:$H$24)</f>
        <v>Ja</v>
      </c>
      <c r="E4" s="27" t="s">
        <v>33</v>
      </c>
      <c r="F4" s="27" t="s">
        <v>34</v>
      </c>
      <c r="G4" s="26" t="s">
        <v>35</v>
      </c>
      <c r="H4" s="26"/>
      <c r="K4" s="35" t="str">
        <f>IF(F4="Voor livegang",TEXT(Start!$H$11,"dd-mm-yyyy"),IF(F4="Tijdens livegang",TEXT(Start!$H$10,"dd-mm-yyyy"),""))</f>
        <v>25-12-2025</v>
      </c>
      <c r="L4" s="33"/>
    </row>
    <row r="5" spans="1:12" ht="30" x14ac:dyDescent="0.35">
      <c r="A5" s="29">
        <f t="shared" ref="A5:A36" si="0">$A4+1</f>
        <v>2</v>
      </c>
      <c r="B5" s="28" t="s">
        <v>9</v>
      </c>
      <c r="C5" s="28" t="s">
        <v>36</v>
      </c>
      <c r="D5" s="27" t="str">
        <f>_xlfn.XLOOKUP(B5,Start!$G$16:$G$24,Start!$H$16:$H$24)</f>
        <v>Ja</v>
      </c>
      <c r="E5" s="27" t="s">
        <v>37</v>
      </c>
      <c r="F5" s="27" t="s">
        <v>34</v>
      </c>
      <c r="G5" s="26" t="s">
        <v>35</v>
      </c>
      <c r="H5" s="26"/>
      <c r="K5" s="35" t="str">
        <f>IF(F5="Voor livegang",TEXT(Start!$H$11,"dd-mm-yyyy"),IF(F5="Tijdens livegang",TEXT(Start!$H$10,"dd-mm-yyyy"),""))</f>
        <v>25-12-2025</v>
      </c>
      <c r="L5" s="33"/>
    </row>
    <row r="6" spans="1:12" ht="30" x14ac:dyDescent="0.35">
      <c r="A6" s="29">
        <f t="shared" si="0"/>
        <v>3</v>
      </c>
      <c r="B6" s="28" t="s">
        <v>9</v>
      </c>
      <c r="C6" s="28" t="s">
        <v>36</v>
      </c>
      <c r="D6" s="27" t="str">
        <f>_xlfn.XLOOKUP(B6,Start!$G$16:$G$24,Start!$H$16:$H$24)</f>
        <v>Ja</v>
      </c>
      <c r="E6" s="27" t="s">
        <v>38</v>
      </c>
      <c r="F6" s="27" t="s">
        <v>34</v>
      </c>
      <c r="G6" s="26" t="s">
        <v>35</v>
      </c>
      <c r="H6" s="26"/>
      <c r="K6" s="35" t="str">
        <f>IF(F6="Voor livegang",TEXT(Start!$H$11,"dd-mm-yyyy"),IF(F6="Tijdens livegang",TEXT(Start!$H$10,"dd-mm-yyyy"),""))</f>
        <v>25-12-2025</v>
      </c>
      <c r="L6" s="33"/>
    </row>
    <row r="7" spans="1:12" ht="30" x14ac:dyDescent="0.35">
      <c r="A7" s="29">
        <f t="shared" si="0"/>
        <v>4</v>
      </c>
      <c r="B7" s="28" t="s">
        <v>9</v>
      </c>
      <c r="C7" s="28" t="s">
        <v>36</v>
      </c>
      <c r="D7" s="27" t="str">
        <f>_xlfn.XLOOKUP(B7,Start!$G$16:$G$24,Start!$H$16:$H$24)</f>
        <v>Ja</v>
      </c>
      <c r="E7" s="27" t="s">
        <v>39</v>
      </c>
      <c r="F7" s="27" t="s">
        <v>34</v>
      </c>
      <c r="G7" s="26" t="s">
        <v>35</v>
      </c>
      <c r="H7" s="26"/>
      <c r="K7" s="35" t="str">
        <f>IF(F7="Voor livegang",TEXT(Start!$H$11,"dd-mm-yyyy"),IF(F7="Tijdens livegang",TEXT(Start!$H$10,"dd-mm-yyyy"),""))</f>
        <v>25-12-2025</v>
      </c>
      <c r="L7" s="33"/>
    </row>
    <row r="8" spans="1:12" ht="15" x14ac:dyDescent="0.35">
      <c r="A8" s="29">
        <f t="shared" si="0"/>
        <v>5</v>
      </c>
      <c r="B8" s="28" t="s">
        <v>9</v>
      </c>
      <c r="C8" s="28" t="s">
        <v>40</v>
      </c>
      <c r="D8" s="27" t="str">
        <f>_xlfn.XLOOKUP(B8,Start!$G$16:$G$24,Start!$H$16:$H$24)</f>
        <v>Ja</v>
      </c>
      <c r="E8" s="27" t="s">
        <v>41</v>
      </c>
      <c r="F8" s="27" t="s">
        <v>34</v>
      </c>
      <c r="G8" s="26" t="s">
        <v>35</v>
      </c>
      <c r="H8" s="26"/>
      <c r="K8" s="35" t="str">
        <f>IF(F8="Voor livegang",TEXT(Start!$H$11,"dd-mm-yyyy"),IF(F8="Tijdens livegang",TEXT(Start!$H$10,"dd-mm-yyyy"),""))</f>
        <v>25-12-2025</v>
      </c>
      <c r="L8" s="33"/>
    </row>
    <row r="9" spans="1:12" ht="30" x14ac:dyDescent="0.35">
      <c r="A9" s="29">
        <f t="shared" si="0"/>
        <v>6</v>
      </c>
      <c r="B9" s="28" t="s">
        <v>9</v>
      </c>
      <c r="C9" s="28" t="s">
        <v>42</v>
      </c>
      <c r="D9" s="22" t="str">
        <f>_xlfn.XLOOKUP(B9,Start!$G$16:$G$24,Start!$H$16:$H$24)</f>
        <v>Ja</v>
      </c>
      <c r="E9" s="27" t="s">
        <v>43</v>
      </c>
      <c r="F9" s="27" t="s">
        <v>34</v>
      </c>
      <c r="G9" s="26" t="s">
        <v>35</v>
      </c>
      <c r="H9" s="26"/>
      <c r="K9" s="35" t="str">
        <f>IF(F9="Voor livegang",TEXT(Start!$H$11,"dd-mm-yyyy"),IF(F9="Tijdens livegang",TEXT(Start!$H$10,"dd-mm-yyyy"),""))</f>
        <v>25-12-2025</v>
      </c>
      <c r="L9" s="33"/>
    </row>
    <row r="10" spans="1:12" ht="15" x14ac:dyDescent="0.35">
      <c r="A10" s="29">
        <f t="shared" si="0"/>
        <v>7</v>
      </c>
      <c r="B10" s="28" t="s">
        <v>9</v>
      </c>
      <c r="C10" s="28" t="s">
        <v>44</v>
      </c>
      <c r="D10" s="30" t="str">
        <f>_xlfn.XLOOKUP(B10,Start!$G$16:$G$24,Start!$H$16:$H$24)</f>
        <v>Ja</v>
      </c>
      <c r="E10" s="27" t="s">
        <v>45</v>
      </c>
      <c r="F10" s="27" t="s">
        <v>34</v>
      </c>
      <c r="G10" s="26" t="s">
        <v>35</v>
      </c>
      <c r="H10" s="26"/>
      <c r="K10" s="35" t="str">
        <f>IF(F10="Voor livegang",TEXT(Start!$H$11,"dd-mm-yyyy"),IF(F10="Tijdens livegang",TEXT(Start!$H$10,"dd-mm-yyyy"),""))</f>
        <v>25-12-2025</v>
      </c>
      <c r="L10" s="33"/>
    </row>
    <row r="11" spans="1:12" ht="15" x14ac:dyDescent="0.35">
      <c r="A11" s="29">
        <f t="shared" si="0"/>
        <v>8</v>
      </c>
      <c r="B11" s="28" t="s">
        <v>9</v>
      </c>
      <c r="C11" s="28" t="s">
        <v>44</v>
      </c>
      <c r="D11" s="30" t="str">
        <f>_xlfn.XLOOKUP(B11,Start!$G$16:$G$24,Start!$H$16:$H$24)</f>
        <v>Ja</v>
      </c>
      <c r="E11" s="27" t="s">
        <v>46</v>
      </c>
      <c r="F11" s="27" t="s">
        <v>34</v>
      </c>
      <c r="G11" s="26" t="s">
        <v>35</v>
      </c>
      <c r="H11" s="26"/>
      <c r="K11" s="35" t="str">
        <f>IF(F11="Voor livegang",TEXT(Start!$H$11,"dd-mm-yyyy"),IF(F11="Tijdens livegang",TEXT(Start!$H$10,"dd-mm-yyyy"),""))</f>
        <v>25-12-2025</v>
      </c>
      <c r="L11" s="33"/>
    </row>
    <row r="12" spans="1:12" ht="30" x14ac:dyDescent="0.35">
      <c r="A12" s="29">
        <f t="shared" si="0"/>
        <v>9</v>
      </c>
      <c r="B12" s="28" t="s">
        <v>9</v>
      </c>
      <c r="C12" s="28" t="s">
        <v>44</v>
      </c>
      <c r="D12" s="30" t="str">
        <f>_xlfn.XLOOKUP(B12,Start!$G$16:$G$24,Start!$H$16:$H$24)</f>
        <v>Ja</v>
      </c>
      <c r="E12" s="27" t="s">
        <v>47</v>
      </c>
      <c r="F12" s="27" t="s">
        <v>34</v>
      </c>
      <c r="G12" s="26" t="s">
        <v>35</v>
      </c>
      <c r="H12" s="26"/>
      <c r="K12" s="35" t="str">
        <f>IF(F12="Voor livegang",TEXT(Start!$H$11,"dd-mm-yyyy"),IF(F12="Tijdens livegang",TEXT(Start!$H$10,"dd-mm-yyyy"),""))</f>
        <v>25-12-2025</v>
      </c>
      <c r="L12" s="33"/>
    </row>
    <row r="13" spans="1:12" ht="30" x14ac:dyDescent="0.35">
      <c r="A13" s="29">
        <f t="shared" si="0"/>
        <v>10</v>
      </c>
      <c r="B13" s="28" t="s">
        <v>9</v>
      </c>
      <c r="C13" s="28" t="s">
        <v>44</v>
      </c>
      <c r="D13" s="30" t="str">
        <f>_xlfn.XLOOKUP(B13,Start!$G$16:$G$24,Start!$H$16:$H$24)</f>
        <v>Ja</v>
      </c>
      <c r="E13" s="27" t="s">
        <v>48</v>
      </c>
      <c r="F13" s="27" t="s">
        <v>34</v>
      </c>
      <c r="G13" s="26" t="s">
        <v>35</v>
      </c>
      <c r="H13" s="26"/>
      <c r="K13" s="35" t="str">
        <f>IF(F13="Voor livegang",TEXT(Start!$H$11,"dd-mm-yyyy"),IF(F13="Tijdens livegang",TEXT(Start!$H$10,"dd-mm-yyyy"),""))</f>
        <v>25-12-2025</v>
      </c>
      <c r="L13" s="33"/>
    </row>
    <row r="14" spans="1:12" ht="15" x14ac:dyDescent="0.35">
      <c r="A14" s="29">
        <f t="shared" si="0"/>
        <v>11</v>
      </c>
      <c r="B14" s="28" t="s">
        <v>9</v>
      </c>
      <c r="C14" s="28" t="s">
        <v>44</v>
      </c>
      <c r="D14" s="30" t="str">
        <f>_xlfn.XLOOKUP(B14,Start!$G$16:$G$24,Start!$H$16:$H$24)</f>
        <v>Ja</v>
      </c>
      <c r="E14" s="27" t="s">
        <v>49</v>
      </c>
      <c r="F14" s="27" t="s">
        <v>34</v>
      </c>
      <c r="G14" s="26" t="s">
        <v>35</v>
      </c>
      <c r="H14" s="26"/>
      <c r="K14" s="35" t="str">
        <f>IF(F14="Voor livegang",TEXT(Start!$H$11,"dd-mm-yyyy"),IF(F14="Tijdens livegang",TEXT(Start!$H$10,"dd-mm-yyyy"),""))</f>
        <v>25-12-2025</v>
      </c>
      <c r="L14" s="33"/>
    </row>
    <row r="15" spans="1:12" ht="15" x14ac:dyDescent="0.35">
      <c r="A15" s="29">
        <f t="shared" si="0"/>
        <v>12</v>
      </c>
      <c r="B15" s="28" t="s">
        <v>9</v>
      </c>
      <c r="C15" s="28" t="s">
        <v>44</v>
      </c>
      <c r="D15" s="30" t="str">
        <f>_xlfn.XLOOKUP(B15,Start!$G$16:$G$24,Start!$H$16:$H$24)</f>
        <v>Ja</v>
      </c>
      <c r="E15" s="27" t="s">
        <v>50</v>
      </c>
      <c r="F15" s="27" t="s">
        <v>34</v>
      </c>
      <c r="G15" s="26" t="s">
        <v>35</v>
      </c>
      <c r="H15" s="26"/>
      <c r="K15" s="35" t="str">
        <f>IF(F15="Voor livegang",TEXT(Start!$H$11,"dd-mm-yyyy"),IF(F15="Tijdens livegang",TEXT(Start!$H$10,"dd-mm-yyyy"),""))</f>
        <v>25-12-2025</v>
      </c>
      <c r="L15" s="33"/>
    </row>
    <row r="16" spans="1:12" ht="30" x14ac:dyDescent="0.35">
      <c r="A16" s="29">
        <f t="shared" si="0"/>
        <v>13</v>
      </c>
      <c r="B16" s="28" t="s">
        <v>9</v>
      </c>
      <c r="C16" s="28" t="s">
        <v>51</v>
      </c>
      <c r="D16" s="27" t="str">
        <f>_xlfn.XLOOKUP(B16,Start!$G$16:$G$24,Start!$H$16:$H$24)</f>
        <v>Ja</v>
      </c>
      <c r="E16" s="27" t="s">
        <v>52</v>
      </c>
      <c r="F16" s="27" t="s">
        <v>34</v>
      </c>
      <c r="G16" s="26" t="s">
        <v>35</v>
      </c>
      <c r="H16" s="26"/>
      <c r="K16" s="35" t="str">
        <f>IF(F16="Voor livegang",TEXT(Start!$H$11,"dd-mm-yyyy"),IF(F16="Tijdens livegang",TEXT(Start!$H$10,"dd-mm-yyyy"),""))</f>
        <v>25-12-2025</v>
      </c>
      <c r="L16" s="33"/>
    </row>
    <row r="17" spans="1:12" ht="15" x14ac:dyDescent="0.35">
      <c r="A17" s="29">
        <f t="shared" si="0"/>
        <v>14</v>
      </c>
      <c r="B17" s="28" t="s">
        <v>9</v>
      </c>
      <c r="C17" s="28" t="s">
        <v>51</v>
      </c>
      <c r="D17" s="27" t="str">
        <f>_xlfn.XLOOKUP(B17,Start!$G$16:$G$24,Start!$H$16:$H$24)</f>
        <v>Ja</v>
      </c>
      <c r="E17" s="27" t="s">
        <v>53</v>
      </c>
      <c r="F17" s="27" t="s">
        <v>34</v>
      </c>
      <c r="G17" s="26" t="s">
        <v>35</v>
      </c>
      <c r="H17" s="26"/>
      <c r="K17" s="35" t="str">
        <f>IF(F17="Voor livegang",TEXT(Start!$H$11,"dd-mm-yyyy"),IF(F17="Tijdens livegang",TEXT(Start!$H$10,"dd-mm-yyyy"),""))</f>
        <v>25-12-2025</v>
      </c>
      <c r="L17" s="33"/>
    </row>
    <row r="18" spans="1:12" s="31" customFormat="1" ht="30" x14ac:dyDescent="0.35">
      <c r="A18" s="29">
        <f t="shared" si="0"/>
        <v>15</v>
      </c>
      <c r="B18" s="28" t="s">
        <v>9</v>
      </c>
      <c r="C18" s="28" t="s">
        <v>54</v>
      </c>
      <c r="D18" s="22" t="str">
        <f>_xlfn.XLOOKUP(B18,Start!$G$16:$G$24,Start!$H$16:$H$24)</f>
        <v>Ja</v>
      </c>
      <c r="E18" s="27" t="s">
        <v>55</v>
      </c>
      <c r="F18" s="27" t="s">
        <v>34</v>
      </c>
      <c r="G18" s="26" t="s">
        <v>35</v>
      </c>
      <c r="H18" s="26"/>
      <c r="I18" s="22"/>
      <c r="J18" s="22"/>
      <c r="K18" s="35" t="str">
        <f>IF(F18="Voor livegang",TEXT(Start!$H$11,"dd-mm-yyyy"),IF(F18="Tijdens livegang",TEXT(Start!$H$10,"dd-mm-yyyy"),""))</f>
        <v>25-12-2025</v>
      </c>
      <c r="L18" s="33"/>
    </row>
    <row r="19" spans="1:12" s="31" customFormat="1" ht="16.5" customHeight="1" x14ac:dyDescent="0.35">
      <c r="A19" s="29">
        <f t="shared" si="0"/>
        <v>16</v>
      </c>
      <c r="B19" s="28" t="s">
        <v>9</v>
      </c>
      <c r="C19" s="28" t="s">
        <v>40</v>
      </c>
      <c r="D19" s="27" t="str">
        <f>_xlfn.XLOOKUP(B19,Start!$G$16:$G$24,Start!$H$16:$H$24)</f>
        <v>Ja</v>
      </c>
      <c r="E19" s="27" t="s">
        <v>56</v>
      </c>
      <c r="F19" s="27" t="s">
        <v>34</v>
      </c>
      <c r="G19" s="26" t="s">
        <v>57</v>
      </c>
      <c r="H19" s="26"/>
      <c r="I19" s="22"/>
      <c r="J19" s="22"/>
      <c r="K19" s="35" t="str">
        <f>IF(F19="Voor livegang",TEXT(Start!$H$11,"dd-mm-yyyy"),IF(F19="Tijdens livegang",TEXT(Start!$H$10,"dd-mm-yyyy"),""))</f>
        <v>25-12-2025</v>
      </c>
      <c r="L19" s="33"/>
    </row>
    <row r="20" spans="1:12" ht="15" x14ac:dyDescent="0.35">
      <c r="A20" s="29">
        <f t="shared" si="0"/>
        <v>17</v>
      </c>
      <c r="B20" s="28" t="s">
        <v>9</v>
      </c>
      <c r="C20" s="28" t="s">
        <v>58</v>
      </c>
      <c r="D20" s="22" t="str">
        <f>_xlfn.XLOOKUP(B20,Start!$G$16:$G$24,Start!$H$16:$H$24)</f>
        <v>Ja</v>
      </c>
      <c r="E20" s="27" t="s">
        <v>59</v>
      </c>
      <c r="F20" s="27" t="s">
        <v>34</v>
      </c>
      <c r="G20" s="26" t="s">
        <v>57</v>
      </c>
      <c r="H20" s="26"/>
      <c r="K20" s="35" t="str">
        <f>IF(F20="Voor livegang",TEXT(Start!$H$11,"dd-mm-yyyy"),IF(F20="Tijdens livegang",TEXT(Start!$H$10,"dd-mm-yyyy"),""))</f>
        <v>25-12-2025</v>
      </c>
      <c r="L20" s="33"/>
    </row>
    <row r="21" spans="1:12" ht="15" x14ac:dyDescent="0.35">
      <c r="A21" s="29">
        <f t="shared" si="0"/>
        <v>18</v>
      </c>
      <c r="B21" s="28" t="s">
        <v>9</v>
      </c>
      <c r="C21" s="28" t="s">
        <v>51</v>
      </c>
      <c r="D21" s="27" t="str">
        <f>_xlfn.XLOOKUP(B21,Start!$G$16:$G$24,Start!$H$16:$H$24)</f>
        <v>Ja</v>
      </c>
      <c r="E21" s="27" t="s">
        <v>60</v>
      </c>
      <c r="F21" s="27" t="s">
        <v>34</v>
      </c>
      <c r="G21" s="26" t="s">
        <v>57</v>
      </c>
      <c r="H21" s="26"/>
      <c r="K21" s="35" t="str">
        <f>IF(F21="Voor livegang",TEXT(Start!$H$11,"dd-mm-yyyy"),IF(F21="Tijdens livegang",TEXT(Start!$H$10,"dd-mm-yyyy"),""))</f>
        <v>25-12-2025</v>
      </c>
      <c r="L21" s="33"/>
    </row>
    <row r="22" spans="1:12" ht="15" x14ac:dyDescent="0.35">
      <c r="A22" s="29">
        <f t="shared" si="0"/>
        <v>19</v>
      </c>
      <c r="B22" s="28" t="s">
        <v>9</v>
      </c>
      <c r="C22" s="28" t="s">
        <v>61</v>
      </c>
      <c r="D22" s="22" t="str">
        <f>_xlfn.XLOOKUP(B22,Start!$G$16:$G$24,Start!$H$16:$H$24)</f>
        <v>Ja</v>
      </c>
      <c r="E22" s="27" t="s">
        <v>62</v>
      </c>
      <c r="F22" s="27" t="s">
        <v>34</v>
      </c>
      <c r="G22" s="26" t="s">
        <v>57</v>
      </c>
      <c r="H22" s="26"/>
      <c r="K22" s="35" t="str">
        <f>IF(F22="Voor livegang",TEXT(Start!$H$11,"dd-mm-yyyy"),IF(F22="Tijdens livegang",TEXT(Start!$H$10,"dd-mm-yyyy"),""))</f>
        <v>25-12-2025</v>
      </c>
      <c r="L22" s="33"/>
    </row>
    <row r="23" spans="1:12" ht="15" x14ac:dyDescent="0.35">
      <c r="A23" s="29">
        <f t="shared" si="0"/>
        <v>20</v>
      </c>
      <c r="B23" s="28" t="s">
        <v>9</v>
      </c>
      <c r="C23" s="28" t="s">
        <v>61</v>
      </c>
      <c r="D23" s="22" t="str">
        <f>_xlfn.XLOOKUP(B23,Start!$G$16:$G$24,Start!$H$16:$H$24)</f>
        <v>Ja</v>
      </c>
      <c r="E23" s="27" t="s">
        <v>63</v>
      </c>
      <c r="F23" s="27" t="s">
        <v>34</v>
      </c>
      <c r="G23" s="26" t="s">
        <v>57</v>
      </c>
      <c r="H23" s="26"/>
      <c r="K23" s="35" t="str">
        <f>IF(F23="Voor livegang",TEXT(Start!$H$11,"dd-mm-yyyy"),IF(F23="Tijdens livegang",TEXT(Start!$H$10,"dd-mm-yyyy"),""))</f>
        <v>25-12-2025</v>
      </c>
      <c r="L23" s="33"/>
    </row>
    <row r="24" spans="1:12" ht="15" x14ac:dyDescent="0.35">
      <c r="A24" s="29">
        <f t="shared" si="0"/>
        <v>21</v>
      </c>
      <c r="B24" s="28" t="s">
        <v>9</v>
      </c>
      <c r="C24" s="28" t="s">
        <v>61</v>
      </c>
      <c r="D24" s="22" t="str">
        <f>_xlfn.XLOOKUP(B24,Start!$G$16:$G$24,Start!$H$16:$H$24)</f>
        <v>Ja</v>
      </c>
      <c r="E24" s="27" t="s">
        <v>64</v>
      </c>
      <c r="F24" s="27" t="s">
        <v>34</v>
      </c>
      <c r="G24" s="26" t="s">
        <v>57</v>
      </c>
      <c r="H24" s="26"/>
      <c r="K24" s="35" t="str">
        <f>IF(F24="Voor livegang",TEXT(Start!$H$11,"dd-mm-yyyy"),IF(F24="Tijdens livegang",TEXT(Start!$H$10,"dd-mm-yyyy"),""))</f>
        <v>25-12-2025</v>
      </c>
      <c r="L24" s="33"/>
    </row>
    <row r="25" spans="1:12" ht="15" x14ac:dyDescent="0.35">
      <c r="A25" s="29">
        <f t="shared" si="0"/>
        <v>22</v>
      </c>
      <c r="B25" s="28" t="s">
        <v>9</v>
      </c>
      <c r="C25" s="28" t="s">
        <v>65</v>
      </c>
      <c r="D25" s="22" t="str">
        <f>_xlfn.XLOOKUP(B25,Start!$G$16:$G$24,Start!$H$16:$H$24)</f>
        <v>Ja</v>
      </c>
      <c r="E25" s="27" t="s">
        <v>66</v>
      </c>
      <c r="F25" s="27" t="s">
        <v>34</v>
      </c>
      <c r="G25" s="26" t="s">
        <v>57</v>
      </c>
      <c r="H25" s="26"/>
      <c r="K25" s="35" t="str">
        <f>IF(F25="Voor livegang",TEXT(Start!$H$11,"dd-mm-yyyy"),IF(F25="Tijdens livegang",TEXT(Start!$H$10,"dd-mm-yyyy"),""))</f>
        <v>25-12-2025</v>
      </c>
      <c r="L25" s="33"/>
    </row>
    <row r="26" spans="1:12" ht="30" x14ac:dyDescent="0.35">
      <c r="A26" s="29">
        <f t="shared" si="0"/>
        <v>23</v>
      </c>
      <c r="B26" s="28" t="s">
        <v>9</v>
      </c>
      <c r="C26" s="28" t="s">
        <v>65</v>
      </c>
      <c r="D26" s="22" t="str">
        <f>_xlfn.XLOOKUP(B26,Start!$G$16:$G$24,Start!$H$16:$H$24)</f>
        <v>Ja</v>
      </c>
      <c r="E26" s="27" t="s">
        <v>67</v>
      </c>
      <c r="F26" s="27" t="s">
        <v>34</v>
      </c>
      <c r="G26" s="26" t="s">
        <v>57</v>
      </c>
      <c r="H26" s="26"/>
      <c r="K26" s="35" t="str">
        <f>IF(F26="Voor livegang",TEXT(Start!$H$11,"dd-mm-yyyy"),IF(F26="Tijdens livegang",TEXT(Start!$H$10,"dd-mm-yyyy"),""))</f>
        <v>25-12-2025</v>
      </c>
      <c r="L26" s="33"/>
    </row>
    <row r="27" spans="1:12" ht="15" x14ac:dyDescent="0.35">
      <c r="A27" s="29">
        <f t="shared" si="0"/>
        <v>24</v>
      </c>
      <c r="B27" s="28" t="s">
        <v>9</v>
      </c>
      <c r="C27" s="28" t="s">
        <v>65</v>
      </c>
      <c r="D27" s="27" t="str">
        <f>_xlfn.XLOOKUP(B27,Start!$G$16:$G$24,Start!$H$16:$H$24)</f>
        <v>Ja</v>
      </c>
      <c r="E27" s="27" t="s">
        <v>68</v>
      </c>
      <c r="F27" s="27" t="s">
        <v>34</v>
      </c>
      <c r="G27" s="26" t="s">
        <v>57</v>
      </c>
      <c r="H27" s="26"/>
      <c r="K27" s="35" t="str">
        <f>IF(F27="Voor livegang",TEXT(Start!$H$11,"dd-mm-yyyy"),IF(F27="Tijdens livegang",TEXT(Start!$H$10,"dd-mm-yyyy"),""))</f>
        <v>25-12-2025</v>
      </c>
      <c r="L27" s="33"/>
    </row>
    <row r="28" spans="1:12" ht="15" x14ac:dyDescent="0.35">
      <c r="A28" s="29">
        <f t="shared" si="0"/>
        <v>25</v>
      </c>
      <c r="B28" s="28" t="s">
        <v>9</v>
      </c>
      <c r="C28" s="28" t="s">
        <v>69</v>
      </c>
      <c r="D28" s="22" t="str">
        <f>_xlfn.XLOOKUP(B28,Start!$G$16:$G$24,Start!$H$16:$H$24)</f>
        <v>Ja</v>
      </c>
      <c r="E28" s="27" t="s">
        <v>70</v>
      </c>
      <c r="F28" s="27" t="s">
        <v>34</v>
      </c>
      <c r="G28" s="26" t="s">
        <v>57</v>
      </c>
      <c r="H28" s="26"/>
      <c r="K28" s="35" t="str">
        <f>IF(F28="Voor livegang",TEXT(Start!$H$11,"dd-mm-yyyy"),IF(F28="Tijdens livegang",TEXT(Start!$H$10,"dd-mm-yyyy"),""))</f>
        <v>25-12-2025</v>
      </c>
      <c r="L28" s="33"/>
    </row>
    <row r="29" spans="1:12" ht="30" x14ac:dyDescent="0.35">
      <c r="A29" s="29">
        <f t="shared" si="0"/>
        <v>26</v>
      </c>
      <c r="B29" s="28" t="s">
        <v>9</v>
      </c>
      <c r="C29" s="28" t="s">
        <v>61</v>
      </c>
      <c r="D29" s="22" t="str">
        <f>_xlfn.XLOOKUP(B29,Start!$G$16:$G$24,Start!$H$16:$H$24)</f>
        <v>Ja</v>
      </c>
      <c r="E29" s="27" t="s">
        <v>71</v>
      </c>
      <c r="F29" s="27" t="s">
        <v>34</v>
      </c>
      <c r="G29" s="26" t="s">
        <v>57</v>
      </c>
      <c r="H29" s="26"/>
      <c r="K29" s="35" t="str">
        <f>IF(F29="Voor livegang",TEXT(Start!$H$11,"dd-mm-yyyy"),IF(F29="Tijdens livegang",TEXT(Start!$H$10,"dd-mm-yyyy"),""))</f>
        <v>25-12-2025</v>
      </c>
      <c r="L29" s="33"/>
    </row>
    <row r="30" spans="1:12" ht="30" x14ac:dyDescent="0.35">
      <c r="A30" s="29">
        <f t="shared" si="0"/>
        <v>27</v>
      </c>
      <c r="B30" s="28" t="s">
        <v>14</v>
      </c>
      <c r="C30" s="28" t="s">
        <v>72</v>
      </c>
      <c r="D30" s="22" t="str">
        <f>_xlfn.XLOOKUP(B30,Start!$G$16:$G$24,Start!$H$16:$H$24)</f>
        <v>Nee</v>
      </c>
      <c r="E30" s="30" t="s">
        <v>73</v>
      </c>
      <c r="F30" s="27" t="s">
        <v>34</v>
      </c>
      <c r="G30" s="26" t="s">
        <v>57</v>
      </c>
      <c r="H30" s="26"/>
      <c r="K30" s="35" t="str">
        <f>IF(F30="Voor livegang",TEXT(Start!$H$11,"dd-mm-yyyy"),IF(F30="Tijdens livegang",TEXT(Start!$H$10,"dd-mm-yyyy"),""))</f>
        <v>25-12-2025</v>
      </c>
      <c r="L30" s="33"/>
    </row>
    <row r="31" spans="1:12" ht="30" x14ac:dyDescent="0.35">
      <c r="A31" s="29">
        <f t="shared" si="0"/>
        <v>28</v>
      </c>
      <c r="B31" s="28" t="s">
        <v>12</v>
      </c>
      <c r="C31" s="28" t="s">
        <v>36</v>
      </c>
      <c r="D31" s="30" t="str">
        <f>_xlfn.XLOOKUP(B31,Start!$G$16:$G$24,Start!$H$16:$H$24)</f>
        <v>Nee</v>
      </c>
      <c r="E31" s="30" t="s">
        <v>74</v>
      </c>
      <c r="F31" s="27" t="s">
        <v>34</v>
      </c>
      <c r="G31" s="26" t="s">
        <v>35</v>
      </c>
      <c r="H31" s="26"/>
      <c r="K31" s="35" t="str">
        <f>IF(F31="Voor livegang",TEXT(Start!$H$11,"dd-mm-yyyy"),IF(F31="Tijdens livegang",TEXT(Start!$H$10,"dd-mm-yyyy"),""))</f>
        <v>25-12-2025</v>
      </c>
      <c r="L31" s="33"/>
    </row>
    <row r="32" spans="1:12" ht="15" x14ac:dyDescent="0.35">
      <c r="A32" s="29">
        <f t="shared" si="0"/>
        <v>29</v>
      </c>
      <c r="B32" s="28" t="s">
        <v>12</v>
      </c>
      <c r="C32" s="28" t="s">
        <v>42</v>
      </c>
      <c r="D32" s="30" t="str">
        <f>_xlfn.XLOOKUP(B32,Start!$G$16:$G$24,Start!$H$16:$H$24)</f>
        <v>Nee</v>
      </c>
      <c r="E32" s="27" t="s">
        <v>75</v>
      </c>
      <c r="F32" s="27" t="s">
        <v>34</v>
      </c>
      <c r="G32" s="26" t="s">
        <v>35</v>
      </c>
      <c r="H32" s="26"/>
      <c r="K32" s="35" t="str">
        <f>IF(F32="Voor livegang",TEXT(Start!$H$11,"dd-mm-yyyy"),IF(F32="Tijdens livegang",TEXT(Start!$H$10,"dd-mm-yyyy"),""))</f>
        <v>25-12-2025</v>
      </c>
      <c r="L32" s="33"/>
    </row>
    <row r="33" spans="1:12" ht="15" x14ac:dyDescent="0.35">
      <c r="A33" s="29">
        <f t="shared" si="0"/>
        <v>30</v>
      </c>
      <c r="B33" s="28" t="s">
        <v>12</v>
      </c>
      <c r="C33" s="28" t="s">
        <v>58</v>
      </c>
      <c r="D33" s="30" t="str">
        <f>_xlfn.XLOOKUP(B33,Start!$G$16:$G$24,Start!$H$16:$H$24)</f>
        <v>Nee</v>
      </c>
      <c r="E33" s="27" t="s">
        <v>76</v>
      </c>
      <c r="F33" s="27" t="s">
        <v>34</v>
      </c>
      <c r="G33" s="26" t="s">
        <v>35</v>
      </c>
      <c r="H33" s="26"/>
      <c r="K33" s="35" t="str">
        <f>IF(F33="Voor livegang",TEXT(Start!$H$11,"dd-mm-yyyy"),IF(F33="Tijdens livegang",TEXT(Start!$H$10,"dd-mm-yyyy"),""))</f>
        <v>25-12-2025</v>
      </c>
      <c r="L33" s="33"/>
    </row>
    <row r="34" spans="1:12" ht="15" x14ac:dyDescent="0.35">
      <c r="A34" s="29">
        <f t="shared" si="0"/>
        <v>31</v>
      </c>
      <c r="B34" s="28" t="s">
        <v>12</v>
      </c>
      <c r="C34" s="28" t="s">
        <v>77</v>
      </c>
      <c r="D34" s="30" t="str">
        <f>_xlfn.XLOOKUP(B34,Start!$G$16:$G$24,Start!$H$16:$H$24)</f>
        <v>Nee</v>
      </c>
      <c r="E34" s="27" t="s">
        <v>78</v>
      </c>
      <c r="F34" s="27" t="s">
        <v>34</v>
      </c>
      <c r="G34" s="26" t="s">
        <v>35</v>
      </c>
      <c r="H34" s="26"/>
      <c r="K34" s="35" t="str">
        <f>IF(F34="Voor livegang",TEXT(Start!$H$11,"dd-mm-yyyy"),IF(F34="Tijdens livegang",TEXT(Start!$H$10,"dd-mm-yyyy"),""))</f>
        <v>25-12-2025</v>
      </c>
      <c r="L34" s="33"/>
    </row>
    <row r="35" spans="1:12" ht="15" x14ac:dyDescent="0.35">
      <c r="A35" s="29">
        <f t="shared" si="0"/>
        <v>32</v>
      </c>
      <c r="B35" s="28" t="s">
        <v>12</v>
      </c>
      <c r="C35" s="28" t="s">
        <v>79</v>
      </c>
      <c r="D35" s="27" t="str">
        <f>_xlfn.XLOOKUP(B35,Start!$G$16:$G$24,Start!$H$16:$H$24)</f>
        <v>Nee</v>
      </c>
      <c r="E35" s="27" t="s">
        <v>80</v>
      </c>
      <c r="F35" s="27" t="s">
        <v>34</v>
      </c>
      <c r="G35" s="26" t="s">
        <v>35</v>
      </c>
      <c r="H35" s="26"/>
      <c r="K35" s="35" t="str">
        <f>IF(F35="Voor livegang",TEXT(Start!$H$11,"dd-mm-yyyy"),IF(F35="Tijdens livegang",TEXT(Start!$H$10,"dd-mm-yyyy"),""))</f>
        <v>25-12-2025</v>
      </c>
      <c r="L35" s="33"/>
    </row>
    <row r="36" spans="1:12" ht="17.25" customHeight="1" x14ac:dyDescent="0.35">
      <c r="A36" s="29">
        <f t="shared" si="0"/>
        <v>33</v>
      </c>
      <c r="B36" s="28" t="s">
        <v>12</v>
      </c>
      <c r="C36" s="28" t="s">
        <v>79</v>
      </c>
      <c r="D36" s="27" t="str">
        <f>_xlfn.XLOOKUP(B36,Start!$G$16:$G$24,Start!$H$16:$H$24)</f>
        <v>Nee</v>
      </c>
      <c r="E36" s="27" t="s">
        <v>81</v>
      </c>
      <c r="F36" s="27" t="s">
        <v>34</v>
      </c>
      <c r="G36" s="26" t="s">
        <v>35</v>
      </c>
      <c r="H36" s="26"/>
      <c r="K36" s="35" t="str">
        <f>IF(F36="Voor livegang",TEXT(Start!$H$11,"dd-mm-yyyy"),IF(F36="Tijdens livegang",TEXT(Start!$H$10,"dd-mm-yyyy"),""))</f>
        <v>25-12-2025</v>
      </c>
      <c r="L36" s="33"/>
    </row>
    <row r="37" spans="1:12" ht="15" x14ac:dyDescent="0.35">
      <c r="A37" s="29">
        <f t="shared" ref="A37:A68" si="1">$A36+1</f>
        <v>34</v>
      </c>
      <c r="B37" s="28" t="s">
        <v>12</v>
      </c>
      <c r="C37" s="28" t="s">
        <v>79</v>
      </c>
      <c r="D37" s="27" t="str">
        <f>_xlfn.XLOOKUP(B37,Start!$G$16:$G$24,Start!$H$16:$H$24)</f>
        <v>Nee</v>
      </c>
      <c r="E37" s="27" t="s">
        <v>82</v>
      </c>
      <c r="F37" s="27" t="s">
        <v>34</v>
      </c>
      <c r="G37" s="26" t="s">
        <v>35</v>
      </c>
      <c r="H37" s="26"/>
      <c r="K37" s="35" t="str">
        <f>IF(F37="Voor livegang",TEXT(Start!$H$11,"dd-mm-yyyy"),IF(F37="Tijdens livegang",TEXT(Start!$H$10,"dd-mm-yyyy"),""))</f>
        <v>25-12-2025</v>
      </c>
      <c r="L37" s="33"/>
    </row>
    <row r="38" spans="1:12" ht="15" x14ac:dyDescent="0.35">
      <c r="A38" s="29">
        <f t="shared" si="1"/>
        <v>35</v>
      </c>
      <c r="B38" s="28" t="s">
        <v>12</v>
      </c>
      <c r="C38" s="28" t="s">
        <v>83</v>
      </c>
      <c r="D38" s="30" t="str">
        <f>_xlfn.XLOOKUP(B38,Start!$G$16:$G$24,Start!$H$16:$H$24)</f>
        <v>Nee</v>
      </c>
      <c r="E38" s="27" t="s">
        <v>84</v>
      </c>
      <c r="F38" s="27" t="s">
        <v>34</v>
      </c>
      <c r="G38" s="26" t="s">
        <v>35</v>
      </c>
      <c r="H38" s="26"/>
      <c r="K38" s="35" t="str">
        <f>IF(F38="Voor livegang",TEXT(Start!$H$11,"dd-mm-yyyy"),IF(F38="Tijdens livegang",TEXT(Start!$H$10,"dd-mm-yyyy"),""))</f>
        <v>25-12-2025</v>
      </c>
      <c r="L38" s="33"/>
    </row>
    <row r="39" spans="1:12" ht="15" x14ac:dyDescent="0.35">
      <c r="A39" s="29">
        <f t="shared" si="1"/>
        <v>36</v>
      </c>
      <c r="B39" s="28" t="s">
        <v>12</v>
      </c>
      <c r="C39" s="28" t="s">
        <v>85</v>
      </c>
      <c r="D39" s="30" t="str">
        <f>_xlfn.XLOOKUP(B39,Start!$G$16:$G$24,Start!$H$16:$H$24)</f>
        <v>Nee</v>
      </c>
      <c r="E39" s="27" t="s">
        <v>86</v>
      </c>
      <c r="F39" s="27" t="s">
        <v>34</v>
      </c>
      <c r="G39" s="26" t="s">
        <v>35</v>
      </c>
      <c r="H39" s="26"/>
      <c r="K39" s="35" t="str">
        <f>IF(F39="Voor livegang",TEXT(Start!$H$11,"dd-mm-yyyy"),IF(F39="Tijdens livegang",TEXT(Start!$H$10,"dd-mm-yyyy"),""))</f>
        <v>25-12-2025</v>
      </c>
      <c r="L39" s="33"/>
    </row>
    <row r="40" spans="1:12" ht="15" x14ac:dyDescent="0.35">
      <c r="A40" s="29">
        <f t="shared" si="1"/>
        <v>37</v>
      </c>
      <c r="B40" s="28" t="s">
        <v>12</v>
      </c>
      <c r="C40" s="28" t="s">
        <v>85</v>
      </c>
      <c r="D40" s="30" t="str">
        <f>_xlfn.XLOOKUP(B40,Start!$G$16:$G$24,Start!$H$16:$H$24)</f>
        <v>Nee</v>
      </c>
      <c r="E40" s="27" t="s">
        <v>87</v>
      </c>
      <c r="F40" s="27" t="s">
        <v>34</v>
      </c>
      <c r="G40" s="26" t="s">
        <v>35</v>
      </c>
      <c r="H40" s="26"/>
      <c r="K40" s="35" t="str">
        <f>IF(F40="Voor livegang",TEXT(Start!$H$11,"dd-mm-yyyy"),IF(F40="Tijdens livegang",TEXT(Start!$H$10,"dd-mm-yyyy"),""))</f>
        <v>25-12-2025</v>
      </c>
      <c r="L40" s="33"/>
    </row>
    <row r="41" spans="1:12" ht="15" x14ac:dyDescent="0.35">
      <c r="A41" s="29">
        <f t="shared" si="1"/>
        <v>38</v>
      </c>
      <c r="B41" s="28" t="s">
        <v>12</v>
      </c>
      <c r="C41" s="28" t="s">
        <v>85</v>
      </c>
      <c r="D41" s="30" t="str">
        <f>_xlfn.XLOOKUP(B41,Start!$G$16:$G$24,Start!$H$16:$H$24)</f>
        <v>Nee</v>
      </c>
      <c r="E41" s="27" t="s">
        <v>88</v>
      </c>
      <c r="F41" s="27" t="s">
        <v>34</v>
      </c>
      <c r="G41" s="26" t="s">
        <v>35</v>
      </c>
      <c r="H41" s="26"/>
      <c r="K41" s="35" t="str">
        <f>IF(F41="Voor livegang",TEXT(Start!$H$11,"dd-mm-yyyy"),IF(F41="Tijdens livegang",TEXT(Start!$H$10,"dd-mm-yyyy"),""))</f>
        <v>25-12-2025</v>
      </c>
      <c r="L41" s="33"/>
    </row>
    <row r="42" spans="1:12" ht="15" x14ac:dyDescent="0.35">
      <c r="A42" s="29">
        <f t="shared" si="1"/>
        <v>39</v>
      </c>
      <c r="B42" s="28" t="s">
        <v>12</v>
      </c>
      <c r="C42" s="28" t="s">
        <v>85</v>
      </c>
      <c r="D42" s="30" t="str">
        <f>_xlfn.XLOOKUP(B42,Start!$G$16:$G$24,Start!$H$16:$H$24)</f>
        <v>Nee</v>
      </c>
      <c r="E42" s="27" t="s">
        <v>89</v>
      </c>
      <c r="F42" s="27" t="s">
        <v>34</v>
      </c>
      <c r="G42" s="26" t="s">
        <v>35</v>
      </c>
      <c r="H42" s="26"/>
      <c r="K42" s="35" t="str">
        <f>IF(F42="Voor livegang",TEXT(Start!$H$11,"dd-mm-yyyy"),IF(F42="Tijdens livegang",TEXT(Start!$H$10,"dd-mm-yyyy"),""))</f>
        <v>25-12-2025</v>
      </c>
      <c r="L42" s="33"/>
    </row>
    <row r="43" spans="1:12" ht="15" x14ac:dyDescent="0.35">
      <c r="A43" s="29">
        <f t="shared" si="1"/>
        <v>40</v>
      </c>
      <c r="B43" s="28" t="s">
        <v>12</v>
      </c>
      <c r="C43" s="28" t="s">
        <v>85</v>
      </c>
      <c r="D43" s="30" t="str">
        <f>_xlfn.XLOOKUP(B43,Start!$G$16:$G$24,Start!$H$16:$H$24)</f>
        <v>Nee</v>
      </c>
      <c r="E43" s="27" t="s">
        <v>90</v>
      </c>
      <c r="F43" s="27" t="s">
        <v>34</v>
      </c>
      <c r="G43" s="26" t="s">
        <v>35</v>
      </c>
      <c r="H43" s="26"/>
      <c r="K43" s="35" t="str">
        <f>IF(F43="Voor livegang",TEXT(Start!$H$11,"dd-mm-yyyy"),IF(F43="Tijdens livegang",TEXT(Start!$H$10,"dd-mm-yyyy"),""))</f>
        <v>25-12-2025</v>
      </c>
      <c r="L43" s="33"/>
    </row>
    <row r="44" spans="1:12" ht="15" x14ac:dyDescent="0.35">
      <c r="A44" s="29">
        <f t="shared" si="1"/>
        <v>41</v>
      </c>
      <c r="B44" s="28" t="s">
        <v>12</v>
      </c>
      <c r="C44" s="28" t="s">
        <v>85</v>
      </c>
      <c r="D44" s="30" t="str">
        <f>_xlfn.XLOOKUP(B44,Start!$G$16:$G$24,Start!$H$16:$H$24)</f>
        <v>Nee</v>
      </c>
      <c r="E44" s="27" t="s">
        <v>91</v>
      </c>
      <c r="F44" s="27" t="s">
        <v>34</v>
      </c>
      <c r="G44" s="26" t="s">
        <v>35</v>
      </c>
      <c r="H44" s="26"/>
      <c r="K44" s="35" t="str">
        <f>IF(F44="Voor livegang",TEXT(Start!$H$11,"dd-mm-yyyy"),IF(F44="Tijdens livegang",TEXT(Start!$H$10,"dd-mm-yyyy"),""))</f>
        <v>25-12-2025</v>
      </c>
      <c r="L44" s="33"/>
    </row>
    <row r="45" spans="1:12" ht="15" x14ac:dyDescent="0.35">
      <c r="A45" s="29">
        <f t="shared" si="1"/>
        <v>42</v>
      </c>
      <c r="B45" s="28" t="s">
        <v>12</v>
      </c>
      <c r="C45" s="28" t="s">
        <v>85</v>
      </c>
      <c r="D45" s="30" t="str">
        <f>_xlfn.XLOOKUP(B45,Start!$G$16:$G$24,Start!$H$16:$H$24)</f>
        <v>Nee</v>
      </c>
      <c r="E45" s="27" t="s">
        <v>92</v>
      </c>
      <c r="F45" s="27" t="s">
        <v>34</v>
      </c>
      <c r="G45" s="26" t="s">
        <v>35</v>
      </c>
      <c r="H45" s="26"/>
      <c r="K45" s="35" t="str">
        <f>IF(F45="Voor livegang",TEXT(Start!$H$11,"dd-mm-yyyy"),IF(F45="Tijdens livegang",TEXT(Start!$H$10,"dd-mm-yyyy"),""))</f>
        <v>25-12-2025</v>
      </c>
      <c r="L45" s="33"/>
    </row>
    <row r="46" spans="1:12" ht="15" x14ac:dyDescent="0.35">
      <c r="A46" s="29">
        <f t="shared" si="1"/>
        <v>43</v>
      </c>
      <c r="B46" s="28" t="s">
        <v>12</v>
      </c>
      <c r="C46" s="28" t="s">
        <v>85</v>
      </c>
      <c r="D46" s="30" t="str">
        <f>_xlfn.XLOOKUP(B46,Start!$G$16:$G$24,Start!$H$16:$H$24)</f>
        <v>Nee</v>
      </c>
      <c r="E46" s="27" t="s">
        <v>93</v>
      </c>
      <c r="F46" s="27" t="s">
        <v>34</v>
      </c>
      <c r="G46" s="26" t="s">
        <v>35</v>
      </c>
      <c r="H46" s="26"/>
      <c r="K46" s="35" t="str">
        <f>IF(F46="Voor livegang",TEXT(Start!$H$11,"dd-mm-yyyy"),IF(F46="Tijdens livegang",TEXT(Start!$H$10,"dd-mm-yyyy"),""))</f>
        <v>25-12-2025</v>
      </c>
      <c r="L46" s="33"/>
    </row>
    <row r="47" spans="1:12" ht="15" x14ac:dyDescent="0.35">
      <c r="A47" s="29">
        <f t="shared" si="1"/>
        <v>44</v>
      </c>
      <c r="B47" s="28" t="s">
        <v>12</v>
      </c>
      <c r="C47" s="28" t="s">
        <v>85</v>
      </c>
      <c r="D47" s="30" t="str">
        <f>_xlfn.XLOOKUP(B47,Start!$G$16:$G$24,Start!$H$16:$H$24)</f>
        <v>Nee</v>
      </c>
      <c r="E47" s="27" t="s">
        <v>94</v>
      </c>
      <c r="F47" s="27" t="s">
        <v>34</v>
      </c>
      <c r="G47" s="26" t="s">
        <v>35</v>
      </c>
      <c r="H47" s="26"/>
      <c r="K47" s="35" t="str">
        <f>IF(F47="Voor livegang",TEXT(Start!$H$11,"dd-mm-yyyy"),IF(F47="Tijdens livegang",TEXT(Start!$H$10,"dd-mm-yyyy"),""))</f>
        <v>25-12-2025</v>
      </c>
      <c r="L47" s="33"/>
    </row>
    <row r="48" spans="1:12" ht="30" x14ac:dyDescent="0.35">
      <c r="A48" s="29">
        <f t="shared" si="1"/>
        <v>45</v>
      </c>
      <c r="B48" s="28" t="s">
        <v>12</v>
      </c>
      <c r="C48" s="28" t="s">
        <v>85</v>
      </c>
      <c r="D48" s="30" t="str">
        <f>_xlfn.XLOOKUP(B48,Start!$G$16:$G$24,Start!$H$16:$H$24)</f>
        <v>Nee</v>
      </c>
      <c r="E48" s="27" t="s">
        <v>95</v>
      </c>
      <c r="F48" s="27" t="s">
        <v>34</v>
      </c>
      <c r="G48" s="26" t="s">
        <v>35</v>
      </c>
      <c r="H48" s="26"/>
      <c r="K48" s="35" t="str">
        <f>IF(F48="Voor livegang",TEXT(Start!$H$11,"dd-mm-yyyy"),IF(F48="Tijdens livegang",TEXT(Start!$H$10,"dd-mm-yyyy"),""))</f>
        <v>25-12-2025</v>
      </c>
      <c r="L48" s="33"/>
    </row>
    <row r="49" spans="1:12" ht="30" x14ac:dyDescent="0.35">
      <c r="A49" s="29">
        <f t="shared" si="1"/>
        <v>46</v>
      </c>
      <c r="B49" s="28" t="s">
        <v>12</v>
      </c>
      <c r="C49" s="28" t="s">
        <v>85</v>
      </c>
      <c r="D49" s="30" t="str">
        <f>_xlfn.XLOOKUP(B49,Start!$G$16:$G$24,Start!$H$16:$H$24)</f>
        <v>Nee</v>
      </c>
      <c r="E49" s="27" t="s">
        <v>96</v>
      </c>
      <c r="F49" s="27" t="s">
        <v>34</v>
      </c>
      <c r="G49" s="26" t="s">
        <v>35</v>
      </c>
      <c r="H49" s="26"/>
      <c r="K49" s="35" t="str">
        <f>IF(F49="Voor livegang",TEXT(Start!$H$11,"dd-mm-yyyy"),IF(F49="Tijdens livegang",TEXT(Start!$H$10,"dd-mm-yyyy"),""))</f>
        <v>25-12-2025</v>
      </c>
      <c r="L49" s="33"/>
    </row>
    <row r="50" spans="1:12" ht="15" x14ac:dyDescent="0.35">
      <c r="A50" s="29">
        <f t="shared" si="1"/>
        <v>47</v>
      </c>
      <c r="B50" s="28" t="s">
        <v>12</v>
      </c>
      <c r="C50" s="28" t="s">
        <v>85</v>
      </c>
      <c r="D50" s="30" t="str">
        <f>_xlfn.XLOOKUP(B50,Start!$G$16:$G$24,Start!$H$16:$H$24)</f>
        <v>Nee</v>
      </c>
      <c r="E50" s="27" t="s">
        <v>97</v>
      </c>
      <c r="F50" s="27" t="s">
        <v>34</v>
      </c>
      <c r="G50" s="26" t="s">
        <v>35</v>
      </c>
      <c r="H50" s="26"/>
      <c r="K50" s="35" t="str">
        <f>IF(F50="Voor livegang",TEXT(Start!$H$11,"dd-mm-yyyy"),IF(F50="Tijdens livegang",TEXT(Start!$H$10,"dd-mm-yyyy"),""))</f>
        <v>25-12-2025</v>
      </c>
      <c r="L50" s="33"/>
    </row>
    <row r="51" spans="1:12" ht="15" x14ac:dyDescent="0.35">
      <c r="A51" s="29">
        <f t="shared" si="1"/>
        <v>48</v>
      </c>
      <c r="B51" s="28" t="s">
        <v>12</v>
      </c>
      <c r="C51" s="28" t="s">
        <v>85</v>
      </c>
      <c r="D51" s="30" t="str">
        <f>_xlfn.XLOOKUP(B51,Start!$G$16:$G$24,Start!$H$16:$H$24)</f>
        <v>Nee</v>
      </c>
      <c r="E51" s="27" t="s">
        <v>98</v>
      </c>
      <c r="F51" s="27" t="s">
        <v>34</v>
      </c>
      <c r="G51" s="26" t="s">
        <v>35</v>
      </c>
      <c r="H51" s="26"/>
      <c r="K51" s="35" t="str">
        <f>IF(F51="Voor livegang",TEXT(Start!$H$11,"dd-mm-yyyy"),IF(F51="Tijdens livegang",TEXT(Start!$H$10,"dd-mm-yyyy"),""))</f>
        <v>25-12-2025</v>
      </c>
      <c r="L51" s="33"/>
    </row>
    <row r="52" spans="1:12" ht="15" x14ac:dyDescent="0.35">
      <c r="A52" s="29">
        <f t="shared" si="1"/>
        <v>49</v>
      </c>
      <c r="B52" s="28" t="s">
        <v>12</v>
      </c>
      <c r="C52" s="28" t="s">
        <v>85</v>
      </c>
      <c r="D52" s="30" t="str">
        <f>_xlfn.XLOOKUP(B52,Start!$G$16:$G$24,Start!$H$16:$H$24)</f>
        <v>Nee</v>
      </c>
      <c r="E52" s="27" t="s">
        <v>99</v>
      </c>
      <c r="F52" s="27" t="s">
        <v>34</v>
      </c>
      <c r="G52" s="26" t="s">
        <v>35</v>
      </c>
      <c r="H52" s="26"/>
      <c r="K52" s="35" t="str">
        <f>IF(F52="Voor livegang",TEXT(Start!$H$11,"dd-mm-yyyy"),IF(F52="Tijdens livegang",TEXT(Start!$H$10,"dd-mm-yyyy"),""))</f>
        <v>25-12-2025</v>
      </c>
      <c r="L52" s="33"/>
    </row>
    <row r="53" spans="1:12" ht="15" x14ac:dyDescent="0.35">
      <c r="A53" s="29">
        <f t="shared" si="1"/>
        <v>50</v>
      </c>
      <c r="B53" s="28" t="s">
        <v>12</v>
      </c>
      <c r="C53" s="28" t="s">
        <v>85</v>
      </c>
      <c r="D53" s="30" t="str">
        <f>_xlfn.XLOOKUP(B53,Start!$G$16:$G$24,Start!$H$16:$H$24)</f>
        <v>Nee</v>
      </c>
      <c r="E53" s="27" t="s">
        <v>100</v>
      </c>
      <c r="F53" s="27" t="s">
        <v>34</v>
      </c>
      <c r="G53" s="26" t="s">
        <v>35</v>
      </c>
      <c r="H53" s="26"/>
      <c r="K53" s="35" t="str">
        <f>IF(F53="Voor livegang",TEXT(Start!$H$11,"dd-mm-yyyy"),IF(F53="Tijdens livegang",TEXT(Start!$H$10,"dd-mm-yyyy"),""))</f>
        <v>25-12-2025</v>
      </c>
      <c r="L53" s="33"/>
    </row>
    <row r="54" spans="1:12" ht="150" x14ac:dyDescent="0.35">
      <c r="A54" s="29">
        <f t="shared" si="1"/>
        <v>51</v>
      </c>
      <c r="B54" s="28" t="s">
        <v>12</v>
      </c>
      <c r="C54" s="28" t="s">
        <v>85</v>
      </c>
      <c r="D54" s="30" t="str">
        <f>_xlfn.XLOOKUP(B54,Start!$G$16:$G$24,Start!$H$16:$H$24)</f>
        <v>Nee</v>
      </c>
      <c r="E54" s="35" t="s">
        <v>101</v>
      </c>
      <c r="F54" s="27" t="s">
        <v>34</v>
      </c>
      <c r="G54" s="26" t="s">
        <v>35</v>
      </c>
      <c r="H54" s="26"/>
      <c r="K54" s="35" t="str">
        <f>IF(F54="Voor livegang",TEXT(Start!$H$11,"dd-mm-yyyy"),IF(F54="Tijdens livegang",TEXT(Start!$H$10,"dd-mm-yyyy"),""))</f>
        <v>25-12-2025</v>
      </c>
      <c r="L54" s="33"/>
    </row>
    <row r="55" spans="1:12" ht="15" x14ac:dyDescent="0.35">
      <c r="A55" s="29">
        <f t="shared" si="1"/>
        <v>52</v>
      </c>
      <c r="B55" s="28" t="s">
        <v>12</v>
      </c>
      <c r="C55" s="28" t="s">
        <v>102</v>
      </c>
      <c r="D55" s="30" t="str">
        <f>_xlfn.XLOOKUP(B55,Start!$G$16:$G$24,Start!$H$16:$H$24)</f>
        <v>Nee</v>
      </c>
      <c r="E55" s="27" t="s">
        <v>103</v>
      </c>
      <c r="F55" s="27" t="s">
        <v>34</v>
      </c>
      <c r="G55" s="26" t="s">
        <v>35</v>
      </c>
      <c r="H55" s="26"/>
      <c r="K55" s="35" t="str">
        <f>IF(F55="Voor livegang",TEXT(Start!$H$11,"dd-mm-yyyy"),IF(F55="Tijdens livegang",TEXT(Start!$H$10,"dd-mm-yyyy"),""))</f>
        <v>25-12-2025</v>
      </c>
      <c r="L55" s="33"/>
    </row>
    <row r="56" spans="1:12" ht="15" x14ac:dyDescent="0.35">
      <c r="A56" s="29">
        <f t="shared" si="1"/>
        <v>53</v>
      </c>
      <c r="B56" s="28" t="s">
        <v>12</v>
      </c>
      <c r="C56" s="28" t="s">
        <v>104</v>
      </c>
      <c r="D56" s="30" t="str">
        <f>_xlfn.XLOOKUP(B56,Start!$G$16:$G$24,Start!$H$16:$H$24)</f>
        <v>Nee</v>
      </c>
      <c r="E56" s="27" t="s">
        <v>105</v>
      </c>
      <c r="F56" s="27" t="s">
        <v>34</v>
      </c>
      <c r="G56" s="26" t="s">
        <v>35</v>
      </c>
      <c r="H56" s="26"/>
      <c r="K56" s="35" t="str">
        <f>IF(F56="Voor livegang",TEXT(Start!$H$11,"dd-mm-yyyy"),IF(F56="Tijdens livegang",TEXT(Start!$H$10,"dd-mm-yyyy"),""))</f>
        <v>25-12-2025</v>
      </c>
      <c r="L56" s="33"/>
    </row>
    <row r="57" spans="1:12" ht="30" x14ac:dyDescent="0.35">
      <c r="A57" s="29">
        <f t="shared" si="1"/>
        <v>54</v>
      </c>
      <c r="B57" s="28" t="s">
        <v>12</v>
      </c>
      <c r="C57" s="28" t="s">
        <v>106</v>
      </c>
      <c r="D57" s="27" t="str">
        <f>_xlfn.XLOOKUP(B57,Start!$G$16:$G$24,Start!$H$16:$H$24)</f>
        <v>Nee</v>
      </c>
      <c r="E57" s="27" t="s">
        <v>107</v>
      </c>
      <c r="F57" s="27" t="s">
        <v>34</v>
      </c>
      <c r="G57" s="26" t="s">
        <v>35</v>
      </c>
      <c r="H57" s="26"/>
      <c r="K57" s="35" t="str">
        <f>IF(F57="Voor livegang",TEXT(Start!$H$11,"dd-mm-yyyy"),IF(F57="Tijdens livegang",TEXT(Start!$H$10,"dd-mm-yyyy"),""))</f>
        <v>25-12-2025</v>
      </c>
      <c r="L57" s="33"/>
    </row>
    <row r="58" spans="1:12" ht="15" x14ac:dyDescent="0.35">
      <c r="A58" s="29">
        <f t="shared" si="1"/>
        <v>55</v>
      </c>
      <c r="B58" s="28" t="s">
        <v>12</v>
      </c>
      <c r="C58" s="28" t="s">
        <v>77</v>
      </c>
      <c r="D58" s="30" t="str">
        <f>_xlfn.XLOOKUP(B58,Start!$G$16:$G$24,Start!$H$16:$H$24)</f>
        <v>Nee</v>
      </c>
      <c r="E58" s="27" t="s">
        <v>108</v>
      </c>
      <c r="F58" s="27" t="s">
        <v>34</v>
      </c>
      <c r="G58" s="26" t="s">
        <v>57</v>
      </c>
      <c r="H58" s="26"/>
      <c r="K58" s="35" t="str">
        <f>IF(F58="Voor livegang",TEXT(Start!$H$11,"dd-mm-yyyy"),IF(F58="Tijdens livegang",TEXT(Start!$H$10,"dd-mm-yyyy"),""))</f>
        <v>25-12-2025</v>
      </c>
      <c r="L58" s="33"/>
    </row>
    <row r="59" spans="1:12" ht="15" x14ac:dyDescent="0.35">
      <c r="A59" s="29">
        <f t="shared" si="1"/>
        <v>56</v>
      </c>
      <c r="B59" s="28" t="s">
        <v>12</v>
      </c>
      <c r="C59" s="28" t="s">
        <v>109</v>
      </c>
      <c r="D59" s="22" t="str">
        <f>_xlfn.XLOOKUP(B59,Start!$G$16:$G$24,Start!$H$16:$H$24)</f>
        <v>Nee</v>
      </c>
      <c r="E59" s="27" t="s">
        <v>110</v>
      </c>
      <c r="F59" s="27" t="s">
        <v>34</v>
      </c>
      <c r="G59" s="26" t="s">
        <v>57</v>
      </c>
      <c r="H59" s="26"/>
      <c r="K59" s="35" t="str">
        <f>IF(F59="Voor livegang",TEXT(Start!$H$11,"dd-mm-yyyy"),IF(F59="Tijdens livegang",TEXT(Start!$H$10,"dd-mm-yyyy"),""))</f>
        <v>25-12-2025</v>
      </c>
      <c r="L59" s="33"/>
    </row>
    <row r="60" spans="1:12" ht="15" x14ac:dyDescent="0.35">
      <c r="A60" s="29">
        <f t="shared" si="1"/>
        <v>57</v>
      </c>
      <c r="B60" s="28" t="s">
        <v>12</v>
      </c>
      <c r="C60" s="28" t="s">
        <v>69</v>
      </c>
      <c r="D60" s="22" t="str">
        <f>_xlfn.XLOOKUP(B60,Start!$G$16:$G$24,Start!$H$16:$H$24)</f>
        <v>Nee</v>
      </c>
      <c r="E60" s="27" t="s">
        <v>111</v>
      </c>
      <c r="F60" s="27" t="s">
        <v>34</v>
      </c>
      <c r="G60" s="26" t="s">
        <v>57</v>
      </c>
      <c r="H60" s="26"/>
      <c r="K60" s="35" t="str">
        <f>IF(F60="Voor livegang",TEXT(Start!$H$11,"dd-mm-yyyy"),IF(F60="Tijdens livegang",TEXT(Start!$H$10,"dd-mm-yyyy"),""))</f>
        <v>25-12-2025</v>
      </c>
      <c r="L60" s="33"/>
    </row>
    <row r="61" spans="1:12" ht="15" x14ac:dyDescent="0.35">
      <c r="A61" s="29">
        <f t="shared" si="1"/>
        <v>58</v>
      </c>
      <c r="B61" s="28" t="s">
        <v>13</v>
      </c>
      <c r="C61" s="28" t="s">
        <v>44</v>
      </c>
      <c r="D61" s="30" t="str">
        <f>_xlfn.XLOOKUP(B61,Start!$G$16:$G$24,Start!$H$16:$H$24)</f>
        <v>Nee</v>
      </c>
      <c r="E61" s="27" t="s">
        <v>112</v>
      </c>
      <c r="F61" s="27" t="s">
        <v>34</v>
      </c>
      <c r="G61" s="26" t="s">
        <v>35</v>
      </c>
      <c r="H61" s="26"/>
      <c r="K61" s="35" t="str">
        <f>IF(F61="Voor livegang",TEXT(Start!$H$11,"dd-mm-yyyy"),IF(F61="Tijdens livegang",TEXT(Start!$H$10,"dd-mm-yyyy"),""))</f>
        <v>25-12-2025</v>
      </c>
      <c r="L61" s="33"/>
    </row>
    <row r="62" spans="1:12" ht="15" x14ac:dyDescent="0.35">
      <c r="A62" s="29">
        <f t="shared" si="1"/>
        <v>59</v>
      </c>
      <c r="B62" s="28" t="s">
        <v>13</v>
      </c>
      <c r="C62" s="28" t="s">
        <v>77</v>
      </c>
      <c r="D62" s="22" t="str">
        <f>_xlfn.XLOOKUP(B62,Start!$G$16:$G$24,Start!$H$16:$H$24)</f>
        <v>Nee</v>
      </c>
      <c r="E62" s="27" t="s">
        <v>113</v>
      </c>
      <c r="F62" s="27" t="s">
        <v>34</v>
      </c>
      <c r="G62" s="26" t="s">
        <v>35</v>
      </c>
      <c r="H62" s="26"/>
      <c r="K62" s="35" t="str">
        <f>IF(F62="Voor livegang",TEXT(Start!$H$11,"dd-mm-yyyy"),IF(F62="Tijdens livegang",TEXT(Start!$H$10,"dd-mm-yyyy"),""))</f>
        <v>25-12-2025</v>
      </c>
      <c r="L62" s="33"/>
    </row>
    <row r="63" spans="1:12" ht="15" x14ac:dyDescent="0.35">
      <c r="A63" s="29">
        <f t="shared" si="1"/>
        <v>60</v>
      </c>
      <c r="B63" s="28" t="s">
        <v>13</v>
      </c>
      <c r="C63" s="28" t="s">
        <v>77</v>
      </c>
      <c r="D63" s="27" t="str">
        <f>_xlfn.XLOOKUP(B63,Start!$G$16:$G$24,Start!$H$16:$H$24)</f>
        <v>Nee</v>
      </c>
      <c r="E63" s="27" t="s">
        <v>114</v>
      </c>
      <c r="F63" s="27" t="s">
        <v>34</v>
      </c>
      <c r="G63" s="26" t="s">
        <v>35</v>
      </c>
      <c r="H63" s="26"/>
      <c r="I63" s="27"/>
      <c r="K63" s="35" t="str">
        <f>IF(F63="Voor livegang",TEXT(Start!$H$11,"dd-mm-yyyy"),IF(F63="Tijdens livegang",TEXT(Start!$H$10,"dd-mm-yyyy"),""))</f>
        <v>25-12-2025</v>
      </c>
      <c r="L63" s="33"/>
    </row>
    <row r="64" spans="1:12" ht="15" x14ac:dyDescent="0.35">
      <c r="A64" s="29">
        <f t="shared" si="1"/>
        <v>61</v>
      </c>
      <c r="B64" s="28" t="s">
        <v>13</v>
      </c>
      <c r="C64" s="28" t="s">
        <v>109</v>
      </c>
      <c r="D64" s="22" t="str">
        <f>_xlfn.XLOOKUP(B64,Start!$G$16:$G$24,Start!$H$16:$H$24)</f>
        <v>Nee</v>
      </c>
      <c r="E64" s="27" t="s">
        <v>115</v>
      </c>
      <c r="F64" s="27" t="s">
        <v>34</v>
      </c>
      <c r="G64" s="26" t="s">
        <v>57</v>
      </c>
      <c r="H64" s="26"/>
      <c r="K64" s="35" t="str">
        <f>IF(F64="Voor livegang",TEXT(Start!$H$11,"dd-mm-yyyy"),IF(F64="Tijdens livegang",TEXT(Start!$H$10,"dd-mm-yyyy"),""))</f>
        <v>25-12-2025</v>
      </c>
      <c r="L64" s="33"/>
    </row>
    <row r="65" spans="1:12" ht="15" x14ac:dyDescent="0.35">
      <c r="A65" s="29">
        <f t="shared" si="1"/>
        <v>62</v>
      </c>
      <c r="B65" s="28" t="s">
        <v>13</v>
      </c>
      <c r="C65" s="28" t="s">
        <v>77</v>
      </c>
      <c r="D65" s="22" t="str">
        <f>_xlfn.XLOOKUP(B65,Start!$G$16:$G$24,Start!$H$16:$H$24)</f>
        <v>Nee</v>
      </c>
      <c r="E65" s="27" t="s">
        <v>116</v>
      </c>
      <c r="F65" s="27" t="s">
        <v>34</v>
      </c>
      <c r="G65" s="26" t="s">
        <v>57</v>
      </c>
      <c r="H65" s="26"/>
      <c r="K65" s="35" t="str">
        <f>IF(F65="Voor livegang",TEXT(Start!$H$11,"dd-mm-yyyy"),IF(F65="Tijdens livegang",TEXT(Start!$H$10,"dd-mm-yyyy"),""))</f>
        <v>25-12-2025</v>
      </c>
      <c r="L65" s="33"/>
    </row>
    <row r="66" spans="1:12" ht="15" x14ac:dyDescent="0.35">
      <c r="A66" s="29">
        <f t="shared" si="1"/>
        <v>63</v>
      </c>
      <c r="B66" s="28" t="s">
        <v>13</v>
      </c>
      <c r="C66" s="28" t="s">
        <v>69</v>
      </c>
      <c r="D66" s="22" t="str">
        <f>_xlfn.XLOOKUP(B66,Start!$G$16:$G$24,Start!$H$16:$H$24)</f>
        <v>Nee</v>
      </c>
      <c r="E66" s="27" t="s">
        <v>117</v>
      </c>
      <c r="F66" s="27" t="s">
        <v>34</v>
      </c>
      <c r="G66" s="26" t="s">
        <v>57</v>
      </c>
      <c r="H66" s="26"/>
      <c r="K66" s="35" t="str">
        <f>IF(F66="Voor livegang",TEXT(Start!$H$11,"dd-mm-yyyy"),IF(F66="Tijdens livegang",TEXT(Start!$H$10,"dd-mm-yyyy"),""))</f>
        <v>25-12-2025</v>
      </c>
      <c r="L66" s="33"/>
    </row>
    <row r="67" spans="1:12" ht="15" x14ac:dyDescent="0.35">
      <c r="A67" s="29">
        <f t="shared" si="1"/>
        <v>64</v>
      </c>
      <c r="B67" s="28" t="s">
        <v>9</v>
      </c>
      <c r="C67" s="28" t="s">
        <v>118</v>
      </c>
      <c r="D67" s="30" t="str">
        <f>_xlfn.XLOOKUP(B67,Start!$G$16:$G$24,Start!$H$16:$H$24)</f>
        <v>Ja</v>
      </c>
      <c r="E67" s="27" t="s">
        <v>119</v>
      </c>
      <c r="F67" s="27" t="s">
        <v>120</v>
      </c>
      <c r="G67" s="26" t="s">
        <v>35</v>
      </c>
      <c r="H67" s="26"/>
      <c r="K67" s="35" t="str">
        <f>IF(F67="Voor livegang",TEXT(Start!$H$11,"dd-mm-yyyy"),IF(F67="Tijdens livegang",TEXT(Start!$H$10,"dd-mm-yyyy"),""))</f>
        <v>05-01-2026</v>
      </c>
      <c r="L67" s="33"/>
    </row>
    <row r="68" spans="1:12" ht="15" x14ac:dyDescent="0.35">
      <c r="A68" s="29">
        <f t="shared" si="1"/>
        <v>65</v>
      </c>
      <c r="B68" s="28" t="s">
        <v>9</v>
      </c>
      <c r="C68" s="28" t="s">
        <v>32</v>
      </c>
      <c r="D68" s="30" t="str">
        <f>_xlfn.XLOOKUP(B68,Start!$G$16:$G$24,Start!$H$16:$H$24)</f>
        <v>Ja</v>
      </c>
      <c r="E68" s="27" t="s">
        <v>121</v>
      </c>
      <c r="F68" s="27" t="s">
        <v>120</v>
      </c>
      <c r="G68" s="26" t="s">
        <v>35</v>
      </c>
      <c r="H68" s="26"/>
      <c r="K68" s="35" t="str">
        <f>IF(F68="Voor livegang",TEXT(Start!$H$11,"dd-mm-yyyy"),IF(F68="Tijdens livegang",TEXT(Start!$H$10,"dd-mm-yyyy"),""))</f>
        <v>05-01-2026</v>
      </c>
      <c r="L68" s="33"/>
    </row>
    <row r="69" spans="1:12" ht="15" x14ac:dyDescent="0.35">
      <c r="A69" s="29">
        <f t="shared" ref="A69:A100" si="2">$A68+1</f>
        <v>66</v>
      </c>
      <c r="B69" s="28" t="s">
        <v>9</v>
      </c>
      <c r="C69" s="28" t="s">
        <v>32</v>
      </c>
      <c r="D69" s="30" t="str">
        <f>_xlfn.XLOOKUP(B69,Start!$G$16:$G$24,Start!$H$16:$H$24)</f>
        <v>Ja</v>
      </c>
      <c r="E69" s="27" t="s">
        <v>122</v>
      </c>
      <c r="F69" s="27" t="s">
        <v>120</v>
      </c>
      <c r="G69" s="26" t="s">
        <v>35</v>
      </c>
      <c r="H69" s="26"/>
      <c r="K69" s="35" t="str">
        <f>IF(F69="Voor livegang",TEXT(Start!$H$11,"dd-mm-yyyy"),IF(F69="Tijdens livegang",TEXT(Start!$H$10,"dd-mm-yyyy"),""))</f>
        <v>05-01-2026</v>
      </c>
      <c r="L69" s="33"/>
    </row>
    <row r="70" spans="1:12" ht="15" x14ac:dyDescent="0.35">
      <c r="A70" s="29">
        <f t="shared" si="2"/>
        <v>67</v>
      </c>
      <c r="B70" s="28" t="s">
        <v>9</v>
      </c>
      <c r="C70" s="28" t="s">
        <v>36</v>
      </c>
      <c r="D70" s="27" t="str">
        <f>_xlfn.XLOOKUP(B70,Start!$G$16:$G$24,Start!$H$16:$H$24)</f>
        <v>Ja</v>
      </c>
      <c r="E70" s="27"/>
      <c r="F70" s="27" t="s">
        <v>120</v>
      </c>
      <c r="G70" s="26" t="s">
        <v>35</v>
      </c>
      <c r="H70" s="26"/>
      <c r="K70" s="35" t="str">
        <f>IF(F70="Voor livegang",TEXT(Start!$H$11,"dd-mm-yyyy"),IF(F70="Tijdens livegang",TEXT(Start!$H$10,"dd-mm-yyyy"),""))</f>
        <v>05-01-2026</v>
      </c>
      <c r="L70" s="33"/>
    </row>
    <row r="71" spans="1:12" ht="15" x14ac:dyDescent="0.35">
      <c r="A71" s="29">
        <f t="shared" si="2"/>
        <v>68</v>
      </c>
      <c r="B71" s="28" t="s">
        <v>9</v>
      </c>
      <c r="C71" s="28" t="s">
        <v>36</v>
      </c>
      <c r="D71" s="30" t="str">
        <f>_xlfn.XLOOKUP(B71,Start!$G$16:$G$24,Start!$H$16:$H$24)</f>
        <v>Ja</v>
      </c>
      <c r="E71" s="38" t="s">
        <v>123</v>
      </c>
      <c r="F71" s="27" t="s">
        <v>120</v>
      </c>
      <c r="G71" s="26" t="s">
        <v>35</v>
      </c>
      <c r="H71" s="26"/>
      <c r="K71" s="35" t="str">
        <f>IF(F71="Voor livegang",TEXT(Start!$H$11,"dd-mm-yyyy"),IF(F71="Tijdens livegang",TEXT(Start!$H$10,"dd-mm-yyyy"),""))</f>
        <v>05-01-2026</v>
      </c>
      <c r="L71" s="33"/>
    </row>
    <row r="72" spans="1:12" ht="15" x14ac:dyDescent="0.35">
      <c r="A72" s="29">
        <f t="shared" si="2"/>
        <v>69</v>
      </c>
      <c r="B72" s="28" t="s">
        <v>9</v>
      </c>
      <c r="C72" s="28" t="s">
        <v>36</v>
      </c>
      <c r="D72" s="30" t="str">
        <f>_xlfn.XLOOKUP(B72,Start!$G$16:$G$24,Start!$H$16:$H$24)</f>
        <v>Ja</v>
      </c>
      <c r="E72" s="27" t="s">
        <v>124</v>
      </c>
      <c r="F72" s="27" t="s">
        <v>120</v>
      </c>
      <c r="G72" s="26" t="s">
        <v>35</v>
      </c>
      <c r="H72" s="26"/>
      <c r="K72" s="35" t="str">
        <f>IF(F72="Voor livegang",TEXT(Start!$H$11,"dd-mm-yyyy"),IF(F72="Tijdens livegang",TEXT(Start!$H$10,"dd-mm-yyyy"),""))</f>
        <v>05-01-2026</v>
      </c>
      <c r="L72" s="33"/>
    </row>
    <row r="73" spans="1:12" ht="15" x14ac:dyDescent="0.35">
      <c r="A73" s="29">
        <f t="shared" si="2"/>
        <v>70</v>
      </c>
      <c r="B73" s="28" t="s">
        <v>9</v>
      </c>
      <c r="C73" s="28" t="s">
        <v>36</v>
      </c>
      <c r="D73" s="30" t="str">
        <f>_xlfn.XLOOKUP(B73,Start!$G$16:$G$24,Start!$H$16:$H$24)</f>
        <v>Ja</v>
      </c>
      <c r="E73" s="27" t="s">
        <v>125</v>
      </c>
      <c r="F73" s="27" t="s">
        <v>120</v>
      </c>
      <c r="G73" s="26" t="s">
        <v>35</v>
      </c>
      <c r="H73" s="26"/>
      <c r="K73" s="35" t="str">
        <f>IF(F73="Voor livegang",TEXT(Start!$H$11,"dd-mm-yyyy"),IF(F73="Tijdens livegang",TEXT(Start!$H$10,"dd-mm-yyyy"),""))</f>
        <v>05-01-2026</v>
      </c>
      <c r="L73" s="33"/>
    </row>
    <row r="74" spans="1:12" ht="15" x14ac:dyDescent="0.35">
      <c r="A74" s="29">
        <f t="shared" si="2"/>
        <v>71</v>
      </c>
      <c r="B74" s="28" t="s">
        <v>9</v>
      </c>
      <c r="C74" s="28" t="s">
        <v>44</v>
      </c>
      <c r="D74" s="30" t="str">
        <f>_xlfn.XLOOKUP(B74,Start!$G$16:$G$24,Start!$H$16:$H$24)</f>
        <v>Ja</v>
      </c>
      <c r="E74" s="38" t="s">
        <v>126</v>
      </c>
      <c r="F74" s="27" t="s">
        <v>120</v>
      </c>
      <c r="G74" s="26" t="s">
        <v>35</v>
      </c>
      <c r="H74" s="26"/>
      <c r="K74" s="35" t="str">
        <f>IF(F74="Voor livegang",TEXT(Start!$H$11,"dd-mm-yyyy"),IF(F74="Tijdens livegang",TEXT(Start!$H$10,"dd-mm-yyyy"),""))</f>
        <v>05-01-2026</v>
      </c>
      <c r="L74" s="33"/>
    </row>
    <row r="75" spans="1:12" ht="15" x14ac:dyDescent="0.35">
      <c r="A75" s="29">
        <f t="shared" si="2"/>
        <v>72</v>
      </c>
      <c r="B75" s="28" t="s">
        <v>9</v>
      </c>
      <c r="C75" s="28" t="s">
        <v>44</v>
      </c>
      <c r="D75" s="30" t="str">
        <f>_xlfn.XLOOKUP(B75,Start!$G$16:$G$24,Start!$H$16:$H$24)</f>
        <v>Ja</v>
      </c>
      <c r="E75" s="27" t="s">
        <v>127</v>
      </c>
      <c r="F75" s="27" t="s">
        <v>120</v>
      </c>
      <c r="G75" s="26" t="s">
        <v>35</v>
      </c>
      <c r="H75" s="26"/>
      <c r="K75" s="35" t="str">
        <f>IF(F75="Voor livegang",TEXT(Start!$H$11,"dd-mm-yyyy"),IF(F75="Tijdens livegang",TEXT(Start!$H$10,"dd-mm-yyyy"),""))</f>
        <v>05-01-2026</v>
      </c>
      <c r="L75" s="33"/>
    </row>
    <row r="76" spans="1:12" ht="15" x14ac:dyDescent="0.35">
      <c r="A76" s="29">
        <f t="shared" si="2"/>
        <v>73</v>
      </c>
      <c r="B76" s="28" t="s">
        <v>9</v>
      </c>
      <c r="C76" s="28" t="s">
        <v>44</v>
      </c>
      <c r="D76" s="30" t="str">
        <f>_xlfn.XLOOKUP(B76,Start!$G$16:$G$24,Start!$H$16:$H$24)</f>
        <v>Ja</v>
      </c>
      <c r="E76" s="27" t="s">
        <v>128</v>
      </c>
      <c r="F76" s="27" t="s">
        <v>120</v>
      </c>
      <c r="G76" s="26" t="s">
        <v>35</v>
      </c>
      <c r="H76" s="26"/>
      <c r="K76" s="35" t="str">
        <f>IF(F76="Voor livegang",TEXT(Start!$H$11,"dd-mm-yyyy"),IF(F76="Tijdens livegang",TEXT(Start!$H$10,"dd-mm-yyyy"),""))</f>
        <v>05-01-2026</v>
      </c>
      <c r="L76" s="33"/>
    </row>
    <row r="77" spans="1:12" ht="15" x14ac:dyDescent="0.35">
      <c r="A77" s="29">
        <f t="shared" si="2"/>
        <v>74</v>
      </c>
      <c r="B77" s="28" t="s">
        <v>9</v>
      </c>
      <c r="C77" s="28" t="s">
        <v>44</v>
      </c>
      <c r="D77" s="30" t="str">
        <f>_xlfn.XLOOKUP(B77,Start!$G$16:$G$24,Start!$H$16:$H$24)</f>
        <v>Ja</v>
      </c>
      <c r="E77" s="27" t="s">
        <v>129</v>
      </c>
      <c r="F77" s="27" t="s">
        <v>120</v>
      </c>
      <c r="G77" s="26" t="s">
        <v>35</v>
      </c>
      <c r="H77" s="26"/>
      <c r="K77" s="35" t="str">
        <f>IF(F77="Voor livegang",TEXT(Start!$H$11,"dd-mm-yyyy"),IF(F77="Tijdens livegang",TEXT(Start!$H$10,"dd-mm-yyyy"),""))</f>
        <v>05-01-2026</v>
      </c>
      <c r="L77" s="33"/>
    </row>
    <row r="78" spans="1:12" ht="15" x14ac:dyDescent="0.35">
      <c r="A78" s="29">
        <f t="shared" si="2"/>
        <v>75</v>
      </c>
      <c r="B78" s="28" t="s">
        <v>9</v>
      </c>
      <c r="C78" s="28" t="s">
        <v>58</v>
      </c>
      <c r="D78" s="30" t="str">
        <f>_xlfn.XLOOKUP(B78,Start!$G$16:$G$24,Start!$H$16:$H$24)</f>
        <v>Ja</v>
      </c>
      <c r="E78" s="27" t="s">
        <v>130</v>
      </c>
      <c r="F78" s="27" t="s">
        <v>120</v>
      </c>
      <c r="G78" s="26" t="s">
        <v>35</v>
      </c>
      <c r="H78" s="26"/>
      <c r="K78" s="35" t="str">
        <f>IF(F78="Voor livegang",TEXT(Start!$H$11,"dd-mm-yyyy"),IF(F78="Tijdens livegang",TEXT(Start!$H$10,"dd-mm-yyyy"),""))</f>
        <v>05-01-2026</v>
      </c>
      <c r="L78" s="33"/>
    </row>
    <row r="79" spans="1:12" ht="15" x14ac:dyDescent="0.35">
      <c r="A79" s="29">
        <f t="shared" si="2"/>
        <v>76</v>
      </c>
      <c r="B79" s="28" t="s">
        <v>9</v>
      </c>
      <c r="C79" s="28" t="s">
        <v>131</v>
      </c>
      <c r="D79" s="30" t="str">
        <f>_xlfn.XLOOKUP(B79,Start!$G$16:$G$24,Start!$H$16:$H$24)</f>
        <v>Ja</v>
      </c>
      <c r="E79" s="27" t="s">
        <v>132</v>
      </c>
      <c r="F79" s="27" t="s">
        <v>120</v>
      </c>
      <c r="G79" s="26" t="s">
        <v>35</v>
      </c>
      <c r="H79" s="26"/>
      <c r="K79" s="35" t="str">
        <f>IF(F79="Voor livegang",TEXT(Start!$H$11,"dd-mm-yyyy"),IF(F79="Tijdens livegang",TEXT(Start!$H$10,"dd-mm-yyyy"),""))</f>
        <v>05-01-2026</v>
      </c>
      <c r="L79" s="33"/>
    </row>
    <row r="80" spans="1:12" ht="15" x14ac:dyDescent="0.35">
      <c r="A80" s="29">
        <f t="shared" si="2"/>
        <v>77</v>
      </c>
      <c r="B80" s="28" t="s">
        <v>9</v>
      </c>
      <c r="C80" s="28" t="s">
        <v>58</v>
      </c>
      <c r="D80" s="30" t="str">
        <f>_xlfn.XLOOKUP(B80,Start!$G$16:$G$24,Start!$H$16:$H$24)</f>
        <v>Ja</v>
      </c>
      <c r="E80" s="27" t="s">
        <v>133</v>
      </c>
      <c r="F80" s="27" t="s">
        <v>120</v>
      </c>
      <c r="G80" s="26" t="s">
        <v>57</v>
      </c>
      <c r="H80" s="26"/>
      <c r="K80" s="35" t="str">
        <f>IF(F80="Voor livegang",TEXT(Start!$H$11,"dd-mm-yyyy"),IF(F80="Tijdens livegang",TEXT(Start!$H$10,"dd-mm-yyyy"),""))</f>
        <v>05-01-2026</v>
      </c>
      <c r="L80" s="33"/>
    </row>
    <row r="81" spans="1:12" ht="15" x14ac:dyDescent="0.35">
      <c r="A81" s="29">
        <f t="shared" si="2"/>
        <v>78</v>
      </c>
      <c r="B81" s="28" t="s">
        <v>9</v>
      </c>
      <c r="C81" s="28" t="s">
        <v>61</v>
      </c>
      <c r="D81" s="30" t="str">
        <f>_xlfn.XLOOKUP(B81,Start!$G$16:$G$24,Start!$H$16:$H$24)</f>
        <v>Ja</v>
      </c>
      <c r="E81" s="27" t="s">
        <v>134</v>
      </c>
      <c r="F81" s="27" t="s">
        <v>120</v>
      </c>
      <c r="G81" s="26" t="s">
        <v>57</v>
      </c>
      <c r="H81" s="26"/>
      <c r="K81" s="35" t="str">
        <f>IF(F81="Voor livegang",TEXT(Start!$H$11,"dd-mm-yyyy"),IF(F81="Tijdens livegang",TEXT(Start!$H$10,"dd-mm-yyyy"),""))</f>
        <v>05-01-2026</v>
      </c>
      <c r="L81" s="33"/>
    </row>
    <row r="82" spans="1:12" ht="15" x14ac:dyDescent="0.35">
      <c r="A82" s="29">
        <f t="shared" si="2"/>
        <v>79</v>
      </c>
      <c r="B82" s="28" t="s">
        <v>9</v>
      </c>
      <c r="C82" s="28" t="s">
        <v>58</v>
      </c>
      <c r="D82" s="30" t="str">
        <f>_xlfn.XLOOKUP(B82,Start!$G$16:$G$24,Start!$H$16:$H$24)</f>
        <v>Ja</v>
      </c>
      <c r="E82" s="27" t="s">
        <v>135</v>
      </c>
      <c r="F82" s="27" t="s">
        <v>120</v>
      </c>
      <c r="G82" s="26" t="s">
        <v>57</v>
      </c>
      <c r="H82" s="26"/>
      <c r="K82" s="35" t="str">
        <f>IF(F82="Voor livegang",TEXT(Start!$H$11,"dd-mm-yyyy"),IF(F82="Tijdens livegang",TEXT(Start!$H$10,"dd-mm-yyyy"),""))</f>
        <v>05-01-2026</v>
      </c>
      <c r="L82" s="33"/>
    </row>
    <row r="83" spans="1:12" ht="15" x14ac:dyDescent="0.35">
      <c r="A83" s="29">
        <f t="shared" si="2"/>
        <v>80</v>
      </c>
      <c r="B83" s="28" t="s">
        <v>12</v>
      </c>
      <c r="C83" s="28" t="s">
        <v>36</v>
      </c>
      <c r="D83" s="30" t="str">
        <f>_xlfn.XLOOKUP(B83,Start!$G$16:$G$24,Start!$H$16:$H$24)</f>
        <v>Nee</v>
      </c>
      <c r="E83" s="38" t="s">
        <v>136</v>
      </c>
      <c r="F83" s="27" t="s">
        <v>120</v>
      </c>
      <c r="G83" s="26" t="s">
        <v>35</v>
      </c>
      <c r="H83" s="26"/>
      <c r="K83" s="35" t="str">
        <f>IF(F83="Voor livegang",TEXT(Start!$H$11,"dd-mm-yyyy"),IF(F83="Tijdens livegang",TEXT(Start!$H$10,"dd-mm-yyyy"),""))</f>
        <v>05-01-2026</v>
      </c>
      <c r="L83" s="33"/>
    </row>
    <row r="84" spans="1:12" ht="15" x14ac:dyDescent="0.35">
      <c r="A84" s="29">
        <f t="shared" si="2"/>
        <v>81</v>
      </c>
      <c r="B84" s="28" t="s">
        <v>12</v>
      </c>
      <c r="C84" s="28" t="s">
        <v>36</v>
      </c>
      <c r="D84" s="30" t="str">
        <f>_xlfn.XLOOKUP(B84,Start!$G$16:$G$24,Start!$H$16:$H$24)</f>
        <v>Nee</v>
      </c>
      <c r="E84" s="38" t="s">
        <v>137</v>
      </c>
      <c r="F84" s="27" t="s">
        <v>120</v>
      </c>
      <c r="G84" s="26" t="s">
        <v>35</v>
      </c>
      <c r="H84" s="26"/>
      <c r="K84" s="35" t="str">
        <f>IF(F84="Voor livegang",TEXT(Start!$H$11,"dd-mm-yyyy"),IF(F84="Tijdens livegang",TEXT(Start!$H$10,"dd-mm-yyyy"),""))</f>
        <v>05-01-2026</v>
      </c>
      <c r="L84" s="33"/>
    </row>
    <row r="85" spans="1:12" ht="15" x14ac:dyDescent="0.35">
      <c r="A85" s="29">
        <f t="shared" si="2"/>
        <v>82</v>
      </c>
      <c r="B85" s="28" t="s">
        <v>12</v>
      </c>
      <c r="C85" s="28" t="s">
        <v>44</v>
      </c>
      <c r="D85" s="30" t="str">
        <f>_xlfn.XLOOKUP(B85,Start!$G$16:$G$24,Start!$H$16:$H$24)</f>
        <v>Nee</v>
      </c>
      <c r="E85" s="27" t="s">
        <v>138</v>
      </c>
      <c r="F85" s="27" t="s">
        <v>120</v>
      </c>
      <c r="G85" s="26" t="s">
        <v>35</v>
      </c>
      <c r="H85" s="26"/>
      <c r="K85" s="35" t="str">
        <f>IF(F85="Voor livegang",TEXT(Start!$H$11,"dd-mm-yyyy"),IF(F85="Tijdens livegang",TEXT(Start!$H$10,"dd-mm-yyyy"),""))</f>
        <v>05-01-2026</v>
      </c>
      <c r="L85" s="33"/>
    </row>
    <row r="86" spans="1:12" ht="15" x14ac:dyDescent="0.35">
      <c r="A86" s="29">
        <f t="shared" si="2"/>
        <v>83</v>
      </c>
      <c r="B86" s="28" t="s">
        <v>12</v>
      </c>
      <c r="C86" s="28" t="s">
        <v>44</v>
      </c>
      <c r="D86" s="30" t="str">
        <f>_xlfn.XLOOKUP(B86,Start!$G$16:$G$24,Start!$H$16:$H$24)</f>
        <v>Nee</v>
      </c>
      <c r="E86" s="27" t="s">
        <v>139</v>
      </c>
      <c r="F86" s="27" t="s">
        <v>120</v>
      </c>
      <c r="G86" s="26" t="s">
        <v>35</v>
      </c>
      <c r="H86" s="26"/>
      <c r="K86" s="35" t="str">
        <f>IF(F86="Voor livegang",TEXT(Start!$H$11,"dd-mm-yyyy"),IF(F86="Tijdens livegang",TEXT(Start!$H$10,"dd-mm-yyyy"),""))</f>
        <v>05-01-2026</v>
      </c>
      <c r="L86" s="33"/>
    </row>
    <row r="87" spans="1:12" ht="30" x14ac:dyDescent="0.35">
      <c r="A87" s="29">
        <f t="shared" si="2"/>
        <v>84</v>
      </c>
      <c r="B87" s="28" t="s">
        <v>12</v>
      </c>
      <c r="C87" s="28" t="s">
        <v>131</v>
      </c>
      <c r="D87" s="30" t="str">
        <f>_xlfn.XLOOKUP(B87,Start!$G$16:$G$24,Start!$H$16:$H$24)</f>
        <v>Nee</v>
      </c>
      <c r="E87" s="27" t="s">
        <v>140</v>
      </c>
      <c r="F87" s="27" t="s">
        <v>120</v>
      </c>
      <c r="G87" s="26" t="s">
        <v>35</v>
      </c>
      <c r="H87" s="26"/>
      <c r="K87" s="35" t="str">
        <f>IF(F87="Voor livegang",TEXT(Start!$H$11,"dd-mm-yyyy"),IF(F87="Tijdens livegang",TEXT(Start!$H$10,"dd-mm-yyyy"),""))</f>
        <v>05-01-2026</v>
      </c>
      <c r="L87" s="33"/>
    </row>
    <row r="88" spans="1:12" ht="45" x14ac:dyDescent="0.35">
      <c r="A88" s="29">
        <f t="shared" si="2"/>
        <v>85</v>
      </c>
      <c r="B88" s="28" t="s">
        <v>12</v>
      </c>
      <c r="C88" s="28" t="s">
        <v>85</v>
      </c>
      <c r="D88" s="30" t="str">
        <f>_xlfn.XLOOKUP(B88,Start!$G$16:$G$24,Start!$H$16:$H$24)</f>
        <v>Nee</v>
      </c>
      <c r="E88" s="30" t="s">
        <v>141</v>
      </c>
      <c r="F88" s="27" t="s">
        <v>120</v>
      </c>
      <c r="G88" s="26" t="s">
        <v>35</v>
      </c>
      <c r="H88" s="26"/>
      <c r="K88" s="35" t="str">
        <f>IF(F88="Voor livegang",TEXT(Start!$H$11,"dd-mm-yyyy"),IF(F88="Tijdens livegang",TEXT(Start!$H$10,"dd-mm-yyyy"),""))</f>
        <v>05-01-2026</v>
      </c>
      <c r="L88" s="33"/>
    </row>
    <row r="89" spans="1:12" ht="15" x14ac:dyDescent="0.35">
      <c r="A89" s="29">
        <f t="shared" si="2"/>
        <v>86</v>
      </c>
      <c r="B89" s="28" t="s">
        <v>12</v>
      </c>
      <c r="C89" s="28" t="s">
        <v>85</v>
      </c>
      <c r="D89" s="30" t="str">
        <f>_xlfn.XLOOKUP(B89,Start!$G$16:$G$24,Start!$H$16:$H$24)</f>
        <v>Nee</v>
      </c>
      <c r="E89" s="27" t="s">
        <v>142</v>
      </c>
      <c r="F89" s="27" t="s">
        <v>120</v>
      </c>
      <c r="G89" s="26" t="s">
        <v>35</v>
      </c>
      <c r="H89" s="26"/>
      <c r="K89" s="35" t="str">
        <f>IF(F89="Voor livegang",TEXT(Start!$H$11,"dd-mm-yyyy"),IF(F89="Tijdens livegang",TEXT(Start!$H$10,"dd-mm-yyyy"),""))</f>
        <v>05-01-2026</v>
      </c>
      <c r="L89" s="33"/>
    </row>
    <row r="90" spans="1:12" ht="15" x14ac:dyDescent="0.35">
      <c r="A90" s="29">
        <f t="shared" si="2"/>
        <v>87</v>
      </c>
      <c r="B90" s="28" t="s">
        <v>12</v>
      </c>
      <c r="C90" s="28" t="s">
        <v>143</v>
      </c>
      <c r="D90" s="30" t="str">
        <f>_xlfn.XLOOKUP(B90,Start!$G$16:$G$24,Start!$H$16:$H$24)</f>
        <v>Nee</v>
      </c>
      <c r="E90" s="27" t="s">
        <v>144</v>
      </c>
      <c r="F90" s="27" t="s">
        <v>120</v>
      </c>
      <c r="G90" s="26" t="s">
        <v>35</v>
      </c>
      <c r="H90" s="26"/>
      <c r="K90" s="35" t="str">
        <f>IF(F90="Voor livegang",TEXT(Start!$H$11,"dd-mm-yyyy"),IF(F90="Tijdens livegang",TEXT(Start!$H$10,"dd-mm-yyyy"),""))</f>
        <v>05-01-2026</v>
      </c>
      <c r="L90" s="33"/>
    </row>
    <row r="91" spans="1:12" ht="15" x14ac:dyDescent="0.35">
      <c r="A91" s="29">
        <f t="shared" si="2"/>
        <v>88</v>
      </c>
      <c r="B91" s="28" t="s">
        <v>12</v>
      </c>
      <c r="C91" s="28" t="s">
        <v>143</v>
      </c>
      <c r="D91" s="30" t="str">
        <f>_xlfn.XLOOKUP(B91,Start!$G$16:$G$24,Start!$H$16:$H$24)</f>
        <v>Nee</v>
      </c>
      <c r="E91" s="27" t="s">
        <v>145</v>
      </c>
      <c r="F91" s="27" t="s">
        <v>120</v>
      </c>
      <c r="G91" s="26" t="s">
        <v>35</v>
      </c>
      <c r="H91" s="26"/>
      <c r="I91" s="27"/>
      <c r="K91" s="35" t="str">
        <f>IF(F91="Voor livegang",TEXT(Start!$H$11,"dd-mm-yyyy"),IF(F91="Tijdens livegang",TEXT(Start!$H$10,"dd-mm-yyyy"),""))</f>
        <v>05-01-2026</v>
      </c>
      <c r="L91" s="33"/>
    </row>
    <row r="92" spans="1:12" ht="15" x14ac:dyDescent="0.35">
      <c r="A92" s="29">
        <f t="shared" si="2"/>
        <v>89</v>
      </c>
      <c r="B92" s="28" t="s">
        <v>12</v>
      </c>
      <c r="C92" s="28" t="s">
        <v>143</v>
      </c>
      <c r="D92" s="30" t="str">
        <f>_xlfn.XLOOKUP(B92,Start!$G$16:$G$24,Start!$H$16:$H$24)</f>
        <v>Nee</v>
      </c>
      <c r="E92" s="27" t="s">
        <v>146</v>
      </c>
      <c r="F92" s="27" t="s">
        <v>120</v>
      </c>
      <c r="G92" s="26" t="s">
        <v>35</v>
      </c>
      <c r="H92" s="26"/>
      <c r="K92" s="35" t="str">
        <f>IF(F92="Voor livegang",TEXT(Start!$H$11,"dd-mm-yyyy"),IF(F92="Tijdens livegang",TEXT(Start!$H$10,"dd-mm-yyyy"),""))</f>
        <v>05-01-2026</v>
      </c>
      <c r="L92" s="33"/>
    </row>
    <row r="93" spans="1:12" ht="30" x14ac:dyDescent="0.35">
      <c r="A93" s="29">
        <f t="shared" si="2"/>
        <v>90</v>
      </c>
      <c r="B93" s="28" t="s">
        <v>12</v>
      </c>
      <c r="C93" s="28" t="s">
        <v>69</v>
      </c>
      <c r="D93" s="30" t="str">
        <f>_xlfn.XLOOKUP(B93,Start!$G$16:$G$24,Start!$H$16:$H$24)</f>
        <v>Nee</v>
      </c>
      <c r="E93" s="27" t="s">
        <v>147</v>
      </c>
      <c r="F93" s="27" t="s">
        <v>120</v>
      </c>
      <c r="G93" s="26" t="s">
        <v>35</v>
      </c>
      <c r="H93" s="26"/>
      <c r="K93" s="35" t="str">
        <f>IF(F93="Voor livegang",TEXT(Start!$H$11,"dd-mm-yyyy"),IF(F93="Tijdens livegang",TEXT(Start!$H$10,"dd-mm-yyyy"),""))</f>
        <v>05-01-2026</v>
      </c>
      <c r="L93" s="33"/>
    </row>
    <row r="94" spans="1:12" ht="15" x14ac:dyDescent="0.35">
      <c r="A94" s="29">
        <f t="shared" si="2"/>
        <v>91</v>
      </c>
      <c r="B94" s="28" t="s">
        <v>12</v>
      </c>
      <c r="C94" s="28" t="s">
        <v>148</v>
      </c>
      <c r="D94" s="27" t="str">
        <f>_xlfn.XLOOKUP(B94,Start!$G$16:$G$24,Start!$H$16:$H$24)</f>
        <v>Nee</v>
      </c>
      <c r="E94" s="27" t="s">
        <v>149</v>
      </c>
      <c r="F94" s="27" t="s">
        <v>120</v>
      </c>
      <c r="G94" s="26" t="s">
        <v>150</v>
      </c>
      <c r="H94" s="26"/>
      <c r="K94" s="35" t="str">
        <f>IF(F94="Voor livegang",TEXT(Start!$H$11,"dd-mm-yyyy"),IF(F94="Tijdens livegang",TEXT(Start!$H$10,"dd-mm-yyyy"),""))</f>
        <v>05-01-2026</v>
      </c>
      <c r="L94" s="33"/>
    </row>
    <row r="95" spans="1:12" ht="15" x14ac:dyDescent="0.35">
      <c r="A95" s="29">
        <f t="shared" si="2"/>
        <v>92</v>
      </c>
      <c r="B95" s="28" t="s">
        <v>12</v>
      </c>
      <c r="C95" s="28" t="s">
        <v>148</v>
      </c>
      <c r="D95" s="27" t="str">
        <f>_xlfn.XLOOKUP(B95,Start!$G$16:$G$24,Start!$H$16:$H$24)</f>
        <v>Nee</v>
      </c>
      <c r="E95" s="27" t="s">
        <v>151</v>
      </c>
      <c r="F95" s="27" t="s">
        <v>120</v>
      </c>
      <c r="G95" s="26" t="s">
        <v>150</v>
      </c>
      <c r="H95" s="26"/>
      <c r="K95" s="35" t="str">
        <f>IF(F95="Voor livegang",TEXT(Start!$H$11,"dd-mm-yyyy"),IF(F95="Tijdens livegang",TEXT(Start!$H$10,"dd-mm-yyyy"),""))</f>
        <v>05-01-2026</v>
      </c>
      <c r="L95" s="33"/>
    </row>
    <row r="96" spans="1:12" ht="15" x14ac:dyDescent="0.35">
      <c r="A96" s="29">
        <f t="shared" si="2"/>
        <v>93</v>
      </c>
      <c r="B96" s="28" t="s">
        <v>12</v>
      </c>
      <c r="C96" s="28" t="s">
        <v>148</v>
      </c>
      <c r="D96" s="27" t="str">
        <f>_xlfn.XLOOKUP(B96,Start!$G$16:$G$24,Start!$H$16:$H$24)</f>
        <v>Nee</v>
      </c>
      <c r="E96" s="27" t="s">
        <v>152</v>
      </c>
      <c r="F96" s="27" t="s">
        <v>120</v>
      </c>
      <c r="G96" s="26" t="s">
        <v>150</v>
      </c>
      <c r="H96" s="26"/>
      <c r="K96" s="35" t="str">
        <f>IF(F96="Voor livegang",TEXT(Start!$H$11,"dd-mm-yyyy"),IF(F96="Tijdens livegang",TEXT(Start!$H$10,"dd-mm-yyyy"),""))</f>
        <v>05-01-2026</v>
      </c>
      <c r="L96" s="33"/>
    </row>
    <row r="97" spans="1:12" ht="15" x14ac:dyDescent="0.35">
      <c r="A97" s="29">
        <f t="shared" si="2"/>
        <v>94</v>
      </c>
      <c r="B97" s="28" t="s">
        <v>12</v>
      </c>
      <c r="C97" s="28" t="s">
        <v>148</v>
      </c>
      <c r="D97" s="27" t="str">
        <f>_xlfn.XLOOKUP(B97,Start!$G$16:$G$24,Start!$H$16:$H$24)</f>
        <v>Nee</v>
      </c>
      <c r="E97" s="27" t="s">
        <v>153</v>
      </c>
      <c r="F97" s="27" t="s">
        <v>120</v>
      </c>
      <c r="G97" s="26" t="s">
        <v>150</v>
      </c>
      <c r="H97" s="26"/>
      <c r="K97" s="35" t="str">
        <f>IF(F97="Voor livegang",TEXT(Start!$H$11,"dd-mm-yyyy"),IF(F97="Tijdens livegang",TEXT(Start!$H$10,"dd-mm-yyyy"),""))</f>
        <v>05-01-2026</v>
      </c>
      <c r="L97" s="33"/>
    </row>
    <row r="98" spans="1:12" ht="15" x14ac:dyDescent="0.35">
      <c r="A98" s="29">
        <f t="shared" si="2"/>
        <v>95</v>
      </c>
      <c r="B98" s="28" t="s">
        <v>12</v>
      </c>
      <c r="C98" s="28" t="s">
        <v>58</v>
      </c>
      <c r="D98" s="30" t="str">
        <f>_xlfn.XLOOKUP(B98,Start!$G$16:$G$24,Start!$H$16:$H$24)</f>
        <v>Nee</v>
      </c>
      <c r="E98" s="27" t="s">
        <v>154</v>
      </c>
      <c r="F98" s="27" t="s">
        <v>120</v>
      </c>
      <c r="G98" s="26" t="s">
        <v>57</v>
      </c>
      <c r="H98" s="26"/>
      <c r="K98" s="35" t="str">
        <f>IF(F98="Voor livegang",TEXT(Start!$H$11,"dd-mm-yyyy"),IF(F98="Tijdens livegang",TEXT(Start!$H$10,"dd-mm-yyyy"),""))</f>
        <v>05-01-2026</v>
      </c>
      <c r="L98" s="33"/>
    </row>
    <row r="99" spans="1:12" ht="30" x14ac:dyDescent="0.35">
      <c r="A99" s="29">
        <f t="shared" si="2"/>
        <v>96</v>
      </c>
      <c r="B99" s="28" t="s">
        <v>14</v>
      </c>
      <c r="C99" s="28" t="s">
        <v>155</v>
      </c>
      <c r="D99" s="22" t="str">
        <f>_xlfn.XLOOKUP(B99,Start!$G$16:$G$24,Start!$H$16:$H$24)</f>
        <v>Nee</v>
      </c>
      <c r="E99" s="30" t="s">
        <v>156</v>
      </c>
      <c r="F99" s="27" t="s">
        <v>157</v>
      </c>
      <c r="G99" s="26" t="s">
        <v>57</v>
      </c>
      <c r="H99" s="26"/>
      <c r="K99" s="35" t="str">
        <f>IF(F99="Voor livegang",TEXT(Start!$H$11,"dd-mm-yyyy"),IF(F99="Tijdens livegang",TEXT(Start!$H$10,"dd-mm-yyyy"),""))</f>
        <v/>
      </c>
      <c r="L99" s="33"/>
    </row>
    <row r="100" spans="1:12" ht="15" x14ac:dyDescent="0.35">
      <c r="A100" s="29">
        <f t="shared" si="2"/>
        <v>97</v>
      </c>
      <c r="B100" s="28" t="s">
        <v>12</v>
      </c>
      <c r="C100" s="28" t="s">
        <v>148</v>
      </c>
      <c r="D100" s="27" t="str">
        <f>_xlfn.XLOOKUP(B100,Start!$G$16:$G$24,Start!$H$16:$H$24)</f>
        <v>Nee</v>
      </c>
      <c r="E100" s="27" t="s">
        <v>158</v>
      </c>
      <c r="F100" s="27" t="s">
        <v>157</v>
      </c>
      <c r="G100" s="26" t="s">
        <v>150</v>
      </c>
      <c r="H100" s="26"/>
      <c r="I100" s="27"/>
      <c r="K100" s="35" t="str">
        <f>IF(F100="Voor livegang",TEXT(Start!$H$11,"dd-mm-yyyy"),IF(F100="Tijdens livegang",TEXT(Start!$H$10,"dd-mm-yyyy"),""))</f>
        <v/>
      </c>
      <c r="L100" s="33"/>
    </row>
    <row r="101" spans="1:12" ht="15" x14ac:dyDescent="0.35">
      <c r="A101" s="29">
        <f t="shared" ref="A101:A127" si="3">$A100+1</f>
        <v>98</v>
      </c>
      <c r="B101" s="28" t="s">
        <v>12</v>
      </c>
      <c r="C101" s="28" t="s">
        <v>148</v>
      </c>
      <c r="D101" s="27" t="str">
        <f>_xlfn.XLOOKUP(B101,Start!$G$16:$G$24,Start!$H$16:$H$24)</f>
        <v>Nee</v>
      </c>
      <c r="E101" s="27" t="s">
        <v>159</v>
      </c>
      <c r="F101" s="27" t="s">
        <v>157</v>
      </c>
      <c r="G101" s="26" t="s">
        <v>150</v>
      </c>
      <c r="H101" s="26"/>
      <c r="K101" s="35" t="str">
        <f>IF(F101="Voor livegang",TEXT(Start!$H$11,"dd-mm-yyyy"),IF(F101="Tijdens livegang",TEXT(Start!$H$10,"dd-mm-yyyy"),""))</f>
        <v/>
      </c>
      <c r="L101" s="33"/>
    </row>
    <row r="102" spans="1:12" ht="15" x14ac:dyDescent="0.35">
      <c r="A102" s="29">
        <f t="shared" si="3"/>
        <v>99</v>
      </c>
      <c r="B102" s="28" t="s">
        <v>12</v>
      </c>
      <c r="C102" s="28" t="s">
        <v>148</v>
      </c>
      <c r="D102" s="27" t="str">
        <f>_xlfn.XLOOKUP(B102,Start!$G$16:$G$24,Start!$H$16:$H$24)</f>
        <v>Nee</v>
      </c>
      <c r="E102" s="27" t="s">
        <v>160</v>
      </c>
      <c r="F102" s="27" t="s">
        <v>157</v>
      </c>
      <c r="G102" s="26" t="s">
        <v>150</v>
      </c>
      <c r="H102" s="26"/>
      <c r="K102" s="35" t="str">
        <f>IF(F102="Voor livegang",TEXT(Start!$H$11,"dd-mm-yyyy"),IF(F102="Tijdens livegang",TEXT(Start!$H$10,"dd-mm-yyyy"),""))</f>
        <v/>
      </c>
      <c r="L102" s="33"/>
    </row>
    <row r="103" spans="1:12" ht="15" x14ac:dyDescent="0.35">
      <c r="A103" s="29">
        <f t="shared" si="3"/>
        <v>100</v>
      </c>
      <c r="B103" s="28" t="s">
        <v>12</v>
      </c>
      <c r="C103" s="28" t="s">
        <v>148</v>
      </c>
      <c r="D103" s="30" t="str">
        <f>_xlfn.XLOOKUP(B103,Start!$G$16:$G$24,Start!$H$16:$H$24)</f>
        <v>Nee</v>
      </c>
      <c r="E103" s="27" t="s">
        <v>161</v>
      </c>
      <c r="F103" s="27" t="s">
        <v>157</v>
      </c>
      <c r="G103" s="26" t="s">
        <v>150</v>
      </c>
      <c r="H103" s="26"/>
      <c r="K103" s="35" t="str">
        <f>IF(F103="Voor livegang",TEXT(Start!$H$11,"dd-mm-yyyy"),IF(F103="Tijdens livegang",TEXT(Start!$H$10,"dd-mm-yyyy"),""))</f>
        <v/>
      </c>
      <c r="L103" s="33"/>
    </row>
    <row r="104" spans="1:12" ht="15" x14ac:dyDescent="0.35">
      <c r="A104" s="29">
        <f t="shared" si="3"/>
        <v>101</v>
      </c>
      <c r="B104" s="28" t="s">
        <v>12</v>
      </c>
      <c r="C104" s="28" t="s">
        <v>61</v>
      </c>
      <c r="D104" s="30" t="str">
        <f>_xlfn.XLOOKUP(B104,Start!$G$16:$G$24,Start!$H$16:$H$24)</f>
        <v>Nee</v>
      </c>
      <c r="E104" s="27" t="s">
        <v>162</v>
      </c>
      <c r="F104" s="27" t="s">
        <v>157</v>
      </c>
      <c r="G104" s="26" t="s">
        <v>57</v>
      </c>
      <c r="H104" s="26"/>
      <c r="K104" s="35" t="str">
        <f>IF(F104="Voor livegang",TEXT(Start!$H$11,"dd-mm-yyyy"),IF(F104="Tijdens livegang",TEXT(Start!$H$10,"dd-mm-yyyy"),""))</f>
        <v/>
      </c>
      <c r="L104" s="33"/>
    </row>
    <row r="105" spans="1:12" ht="15" x14ac:dyDescent="0.35">
      <c r="A105" s="29">
        <f t="shared" si="3"/>
        <v>102</v>
      </c>
      <c r="B105" s="28" t="s">
        <v>13</v>
      </c>
      <c r="C105" s="28" t="s">
        <v>85</v>
      </c>
      <c r="D105" s="27" t="str">
        <f>_xlfn.XLOOKUP(B105,Start!$G$16:$G$24,Start!$H$16:$H$24)</f>
        <v>Nee</v>
      </c>
      <c r="E105" s="27" t="s">
        <v>163</v>
      </c>
      <c r="F105" s="27" t="s">
        <v>157</v>
      </c>
      <c r="G105" s="26" t="s">
        <v>35</v>
      </c>
      <c r="H105" s="26"/>
      <c r="I105" s="27"/>
      <c r="K105" s="35" t="str">
        <f>IF(F105="Voor livegang",TEXT(Start!$H$11,"dd-mm-yyyy"),IF(F105="Tijdens livegang",TEXT(Start!$H$10,"dd-mm-yyyy"),""))</f>
        <v/>
      </c>
      <c r="L105" s="33"/>
    </row>
    <row r="106" spans="1:12" ht="30" x14ac:dyDescent="0.35">
      <c r="A106" s="29">
        <f t="shared" si="3"/>
        <v>103</v>
      </c>
      <c r="B106" s="28" t="s">
        <v>13</v>
      </c>
      <c r="C106" s="28" t="s">
        <v>164</v>
      </c>
      <c r="D106" s="30" t="str">
        <f>_xlfn.XLOOKUP(B106,Start!$G$16:$G$24,Start!$H$16:$H$24)</f>
        <v>Nee</v>
      </c>
      <c r="E106" s="27" t="s">
        <v>165</v>
      </c>
      <c r="F106" s="27" t="s">
        <v>157</v>
      </c>
      <c r="G106" s="26" t="s">
        <v>35</v>
      </c>
      <c r="H106" s="26"/>
      <c r="K106" s="35" t="str">
        <f>IF(F106="Voor livegang",TEXT(Start!$H$11,"dd-mm-yyyy"),IF(F106="Tijdens livegang",TEXT(Start!$H$10,"dd-mm-yyyy"),""))</f>
        <v/>
      </c>
      <c r="L106" s="33"/>
    </row>
    <row r="107" spans="1:12" ht="30" x14ac:dyDescent="0.35">
      <c r="A107" s="29">
        <f t="shared" si="3"/>
        <v>104</v>
      </c>
      <c r="B107" s="28" t="s">
        <v>13</v>
      </c>
      <c r="C107" s="28" t="s">
        <v>148</v>
      </c>
      <c r="D107" s="30" t="str">
        <f>_xlfn.XLOOKUP(B107,Start!$G$16:$G$24,Start!$H$16:$H$24)</f>
        <v>Nee</v>
      </c>
      <c r="E107" s="27" t="s">
        <v>166</v>
      </c>
      <c r="F107" s="27" t="s">
        <v>157</v>
      </c>
      <c r="G107" s="26" t="s">
        <v>150</v>
      </c>
      <c r="H107" s="26"/>
      <c r="K107" s="35" t="str">
        <f>IF(F107="Voor livegang",TEXT(Start!$H$11,"dd-mm-yyyy"),IF(F107="Tijdens livegang",TEXT(Start!$H$10,"dd-mm-yyyy"),""))</f>
        <v/>
      </c>
      <c r="L107" s="33"/>
    </row>
    <row r="108" spans="1:12" ht="30" x14ac:dyDescent="0.35">
      <c r="A108" s="29">
        <f t="shared" si="3"/>
        <v>105</v>
      </c>
      <c r="B108" s="28" t="s">
        <v>13</v>
      </c>
      <c r="C108" s="28" t="s">
        <v>148</v>
      </c>
      <c r="D108" s="30" t="str">
        <f>_xlfn.XLOOKUP(B108,Start!$G$16:$G$24,Start!$H$16:$H$24)</f>
        <v>Nee</v>
      </c>
      <c r="E108" s="27" t="s">
        <v>167</v>
      </c>
      <c r="F108" s="27" t="s">
        <v>157</v>
      </c>
      <c r="G108" s="26" t="s">
        <v>150</v>
      </c>
      <c r="H108" s="26"/>
      <c r="K108" s="35" t="str">
        <f>IF(F108="Voor livegang",TEXT(Start!$H$11,"dd-mm-yyyy"),IF(F108="Tijdens livegang",TEXT(Start!$H$10,"dd-mm-yyyy"),""))</f>
        <v/>
      </c>
      <c r="L108" s="33"/>
    </row>
    <row r="109" spans="1:12" ht="15" x14ac:dyDescent="0.35">
      <c r="A109" s="29">
        <f t="shared" si="3"/>
        <v>106</v>
      </c>
      <c r="B109" s="28" t="s">
        <v>13</v>
      </c>
      <c r="C109" s="28" t="s">
        <v>77</v>
      </c>
      <c r="D109" s="30" t="str">
        <f>_xlfn.XLOOKUP(B109,Start!$G$16:$G$24,Start!$H$16:$H$24)</f>
        <v>Nee</v>
      </c>
      <c r="E109" s="27" t="s">
        <v>168</v>
      </c>
      <c r="F109" s="27" t="s">
        <v>157</v>
      </c>
      <c r="G109" s="26" t="s">
        <v>57</v>
      </c>
      <c r="H109" s="26"/>
      <c r="K109" s="35" t="str">
        <f>IF(F109="Voor livegang",TEXT(Start!$H$11,"dd-mm-yyyy"),IF(F109="Tijdens livegang",TEXT(Start!$H$10,"dd-mm-yyyy"),""))</f>
        <v/>
      </c>
      <c r="L109" s="33"/>
    </row>
    <row r="110" spans="1:12" ht="15" x14ac:dyDescent="0.35">
      <c r="A110" s="29">
        <f t="shared" si="3"/>
        <v>107</v>
      </c>
      <c r="B110" s="28" t="s">
        <v>13</v>
      </c>
      <c r="C110" s="28" t="s">
        <v>77</v>
      </c>
      <c r="D110" s="30" t="str">
        <f>_xlfn.XLOOKUP(B110,Start!$G$16:$G$24,Start!$H$16:$H$24)</f>
        <v>Nee</v>
      </c>
      <c r="E110" s="27" t="s">
        <v>169</v>
      </c>
      <c r="F110" s="27" t="s">
        <v>157</v>
      </c>
      <c r="G110" s="26" t="s">
        <v>57</v>
      </c>
      <c r="H110" s="26"/>
      <c r="K110" s="35" t="str">
        <f>IF(F110="Voor livegang",TEXT(Start!$H$11,"dd-mm-yyyy"),IF(F110="Tijdens livegang",TEXT(Start!$H$10,"dd-mm-yyyy"),""))</f>
        <v/>
      </c>
      <c r="L110" s="33"/>
    </row>
    <row r="111" spans="1:12" ht="30" x14ac:dyDescent="0.35">
      <c r="A111" s="29">
        <f t="shared" si="3"/>
        <v>108</v>
      </c>
      <c r="B111" s="28" t="s">
        <v>13</v>
      </c>
      <c r="C111" s="28" t="s">
        <v>164</v>
      </c>
      <c r="D111" s="30" t="str">
        <f>_xlfn.XLOOKUP(B111,Start!$G$16:$G$24,Start!$H$16:$H$24)</f>
        <v>Nee</v>
      </c>
      <c r="E111" s="27" t="s">
        <v>170</v>
      </c>
      <c r="F111" s="27" t="s">
        <v>157</v>
      </c>
      <c r="G111" s="26" t="s">
        <v>57</v>
      </c>
      <c r="H111" s="26"/>
      <c r="K111" s="35" t="str">
        <f>IF(F111="Voor livegang",TEXT(Start!$H$11,"dd-mm-yyyy"),IF(F111="Tijdens livegang",TEXT(Start!$H$10,"dd-mm-yyyy"),""))</f>
        <v/>
      </c>
      <c r="L111" s="33"/>
    </row>
    <row r="112" spans="1:12" ht="15" x14ac:dyDescent="0.35">
      <c r="A112" s="29">
        <f t="shared" si="3"/>
        <v>109</v>
      </c>
      <c r="B112" s="28" t="s">
        <v>9</v>
      </c>
      <c r="C112" s="28"/>
      <c r="D112" s="30" t="str">
        <f>_xlfn.XLOOKUP(B112,Start!$G$16:$G$24,Start!$H$16:$H$24)</f>
        <v>Ja</v>
      </c>
      <c r="E112" s="27"/>
      <c r="F112" s="27"/>
      <c r="G112" s="26"/>
      <c r="H112" s="26"/>
      <c r="K112" s="35" t="str">
        <f>IF(F112="Voor livegang",TEXT(Start!$H$11,"dd-mm-yyyy"),IF(F112="Tijdens livegang",TEXT(Start!$H$10,"dd-mm-yyyy"),""))</f>
        <v/>
      </c>
      <c r="L112" s="33"/>
    </row>
    <row r="113" spans="1:12" ht="15" x14ac:dyDescent="0.35">
      <c r="A113" s="29">
        <f t="shared" si="3"/>
        <v>110</v>
      </c>
      <c r="B113" s="28" t="s">
        <v>9</v>
      </c>
      <c r="C113" s="28"/>
      <c r="D113" s="30" t="str">
        <f>_xlfn.XLOOKUP(B113,Start!$G$16:$G$24,Start!$H$16:$H$24)</f>
        <v>Ja</v>
      </c>
      <c r="E113" s="27"/>
      <c r="F113" s="27"/>
      <c r="G113" s="26"/>
      <c r="H113" s="26"/>
      <c r="K113" s="35" t="str">
        <f>IF(F113="Voor livegang",TEXT(Start!$H$11,"dd-mm-yyyy"),IF(F113="Tijdens livegang",TEXT(Start!$H$10,"dd-mm-yyyy"),""))</f>
        <v/>
      </c>
      <c r="L113" s="33"/>
    </row>
    <row r="114" spans="1:12" ht="15" x14ac:dyDescent="0.35">
      <c r="A114" s="29">
        <f t="shared" si="3"/>
        <v>111</v>
      </c>
      <c r="B114" s="28" t="s">
        <v>9</v>
      </c>
      <c r="C114" s="28"/>
      <c r="D114" s="30" t="str">
        <f>_xlfn.XLOOKUP(B114,Start!$G$16:$G$24,Start!$H$16:$H$24)</f>
        <v>Ja</v>
      </c>
      <c r="E114" s="27"/>
      <c r="F114" s="27"/>
      <c r="G114" s="26"/>
      <c r="H114" s="26"/>
      <c r="K114" s="35" t="str">
        <f>IF(F114="Voor livegang",TEXT(Start!$H$11,"dd-mm-yyyy"),IF(F114="Tijdens livegang",TEXT(Start!$H$10,"dd-mm-yyyy"),""))</f>
        <v/>
      </c>
      <c r="L114" s="33"/>
    </row>
    <row r="115" spans="1:12" ht="15" x14ac:dyDescent="0.35">
      <c r="A115" s="29">
        <f t="shared" si="3"/>
        <v>112</v>
      </c>
      <c r="B115" s="28" t="s">
        <v>9</v>
      </c>
      <c r="C115" s="28"/>
      <c r="D115" s="30" t="str">
        <f>_xlfn.XLOOKUP(B115,Start!$G$16:$G$24,Start!$H$16:$H$24)</f>
        <v>Ja</v>
      </c>
      <c r="E115" s="27"/>
      <c r="F115" s="27"/>
      <c r="G115" s="26"/>
      <c r="H115" s="26"/>
      <c r="K115" s="35" t="str">
        <f>IF(F115="Voor livegang",TEXT(Start!$H$11,"dd-mm-yyyy"),IF(F115="Tijdens livegang",TEXT(Start!$H$10,"dd-mm-yyyy"),""))</f>
        <v/>
      </c>
      <c r="L115" s="33"/>
    </row>
    <row r="116" spans="1:12" ht="15" x14ac:dyDescent="0.35">
      <c r="A116" s="29">
        <f t="shared" si="3"/>
        <v>113</v>
      </c>
      <c r="B116" s="28" t="s">
        <v>9</v>
      </c>
      <c r="C116" s="28"/>
      <c r="D116" s="30" t="str">
        <f>_xlfn.XLOOKUP(B116,Start!$G$16:$G$24,Start!$H$16:$H$24)</f>
        <v>Ja</v>
      </c>
      <c r="E116" s="27"/>
      <c r="F116" s="27"/>
      <c r="G116" s="26"/>
      <c r="H116" s="26"/>
      <c r="K116" s="35" t="str">
        <f>IF(F116="Voor livegang",TEXT(Start!$H$11,"dd-mm-yyyy"),IF(F116="Tijdens livegang",TEXT(Start!$H$10,"dd-mm-yyyy"),""))</f>
        <v/>
      </c>
      <c r="L116" s="33"/>
    </row>
    <row r="117" spans="1:12" ht="15" x14ac:dyDescent="0.35">
      <c r="A117" s="29">
        <f t="shared" si="3"/>
        <v>114</v>
      </c>
      <c r="B117" s="28" t="s">
        <v>9</v>
      </c>
      <c r="C117" s="28"/>
      <c r="D117" s="30" t="str">
        <f>_xlfn.XLOOKUP(B117,Start!$G$16:$G$24,Start!$H$16:$H$24)</f>
        <v>Ja</v>
      </c>
      <c r="E117" s="27"/>
      <c r="F117" s="27"/>
      <c r="G117" s="26"/>
      <c r="H117" s="26"/>
      <c r="K117" s="35" t="str">
        <f>IF(F117="Voor livegang",TEXT(Start!$H$11,"dd-mm-yyyy"),IF(F117="Tijdens livegang",TEXT(Start!$H$10,"dd-mm-yyyy"),""))</f>
        <v/>
      </c>
      <c r="L117" s="33"/>
    </row>
    <row r="118" spans="1:12" ht="15" x14ac:dyDescent="0.35">
      <c r="A118" s="29">
        <f t="shared" si="3"/>
        <v>115</v>
      </c>
      <c r="B118" s="28" t="s">
        <v>9</v>
      </c>
      <c r="C118" s="28"/>
      <c r="D118" s="30" t="str">
        <f>_xlfn.XLOOKUP(B118,Start!$G$16:$G$24,Start!$H$16:$H$24)</f>
        <v>Ja</v>
      </c>
      <c r="E118" s="27"/>
      <c r="F118" s="27"/>
      <c r="G118" s="26"/>
      <c r="H118" s="26"/>
      <c r="K118" s="35" t="str">
        <f>IF(F118="Voor livegang",TEXT(Start!$H$11,"dd-mm-yyyy"),IF(F118="Tijdens livegang",TEXT(Start!$H$10,"dd-mm-yyyy"),""))</f>
        <v/>
      </c>
      <c r="L118" s="33"/>
    </row>
    <row r="119" spans="1:12" ht="15" x14ac:dyDescent="0.35">
      <c r="A119" s="29">
        <f t="shared" si="3"/>
        <v>116</v>
      </c>
      <c r="B119" s="28" t="s">
        <v>9</v>
      </c>
      <c r="C119" s="28"/>
      <c r="D119" s="30" t="str">
        <f>_xlfn.XLOOKUP(B119,Start!$G$16:$G$24,Start!$H$16:$H$24)</f>
        <v>Ja</v>
      </c>
      <c r="E119" s="27"/>
      <c r="F119" s="27"/>
      <c r="G119" s="26"/>
      <c r="H119" s="26"/>
      <c r="K119" s="35" t="str">
        <f>IF(F119="Voor livegang",TEXT(Start!$H$11,"dd-mm-yyyy"),IF(F119="Tijdens livegang",TEXT(Start!$H$10,"dd-mm-yyyy"),""))</f>
        <v/>
      </c>
      <c r="L119" s="33"/>
    </row>
    <row r="120" spans="1:12" ht="15" x14ac:dyDescent="0.35">
      <c r="A120" s="29">
        <f t="shared" si="3"/>
        <v>117</v>
      </c>
      <c r="B120" s="28" t="s">
        <v>9</v>
      </c>
      <c r="C120" s="28"/>
      <c r="D120" s="30" t="str">
        <f>_xlfn.XLOOKUP(B120,Start!$G$16:$G$24,Start!$H$16:$H$24)</f>
        <v>Ja</v>
      </c>
      <c r="E120" s="27"/>
      <c r="F120" s="27"/>
      <c r="G120" s="26"/>
      <c r="H120" s="26"/>
      <c r="K120" s="35" t="str">
        <f>IF(F120="Voor livegang",TEXT(Start!$H$11,"dd-mm-yyyy"),IF(F120="Tijdens livegang",TEXT(Start!$H$10,"dd-mm-yyyy"),""))</f>
        <v/>
      </c>
      <c r="L120" s="33"/>
    </row>
    <row r="121" spans="1:12" ht="15" x14ac:dyDescent="0.35">
      <c r="A121" s="29">
        <f t="shared" si="3"/>
        <v>118</v>
      </c>
      <c r="B121" s="28" t="s">
        <v>9</v>
      </c>
      <c r="C121" s="28"/>
      <c r="D121" s="30" t="str">
        <f>_xlfn.XLOOKUP(B121,Start!$G$16:$G$24,Start!$H$16:$H$24)</f>
        <v>Ja</v>
      </c>
      <c r="E121" s="27"/>
      <c r="F121" s="27"/>
      <c r="G121" s="26"/>
      <c r="H121" s="26"/>
      <c r="K121" s="35" t="str">
        <f>IF(F121="Voor livegang",TEXT(Start!$H$11,"dd-mm-yyyy"),IF(F121="Tijdens livegang",TEXT(Start!$H$10,"dd-mm-yyyy"),""))</f>
        <v/>
      </c>
      <c r="L121" s="33"/>
    </row>
    <row r="122" spans="1:12" ht="15" x14ac:dyDescent="0.35">
      <c r="A122" s="29">
        <f t="shared" si="3"/>
        <v>119</v>
      </c>
      <c r="B122" s="28" t="s">
        <v>9</v>
      </c>
      <c r="C122" s="28"/>
      <c r="D122" s="30" t="str">
        <f>_xlfn.XLOOKUP(B122,Start!$G$16:$G$24,Start!$H$16:$H$24)</f>
        <v>Ja</v>
      </c>
      <c r="E122" s="27"/>
      <c r="F122" s="27"/>
      <c r="G122" s="26"/>
      <c r="H122" s="26"/>
      <c r="K122" s="35" t="str">
        <f>IF(F122="Voor livegang",TEXT(Start!$H$11,"dd-mm-yyyy"),IF(F122="Tijdens livegang",TEXT(Start!$H$10,"dd-mm-yyyy"),""))</f>
        <v/>
      </c>
      <c r="L122" s="33"/>
    </row>
    <row r="123" spans="1:12" ht="15" x14ac:dyDescent="0.35">
      <c r="A123" s="29">
        <f t="shared" si="3"/>
        <v>120</v>
      </c>
      <c r="B123" s="28" t="s">
        <v>9</v>
      </c>
      <c r="C123" s="28"/>
      <c r="D123" s="30" t="str">
        <f>_xlfn.XLOOKUP(B123,Start!$G$16:$G$24,Start!$H$16:$H$24)</f>
        <v>Ja</v>
      </c>
      <c r="E123" s="27"/>
      <c r="F123" s="27"/>
      <c r="G123" s="26"/>
      <c r="H123" s="26"/>
      <c r="K123" s="35" t="str">
        <f>IF(F123="Voor livegang",TEXT(Start!$H$11,"dd-mm-yyyy"),IF(F123="Tijdens livegang",TEXT(Start!$H$10,"dd-mm-yyyy"),""))</f>
        <v/>
      </c>
      <c r="L123" s="33"/>
    </row>
    <row r="124" spans="1:12" ht="15" x14ac:dyDescent="0.35">
      <c r="A124" s="29">
        <f t="shared" si="3"/>
        <v>121</v>
      </c>
      <c r="B124" s="28" t="s">
        <v>9</v>
      </c>
      <c r="C124" s="28"/>
      <c r="D124" s="30" t="str">
        <f>_xlfn.XLOOKUP(B124,Start!$G$16:$G$24,Start!$H$16:$H$24)</f>
        <v>Ja</v>
      </c>
      <c r="E124" s="27"/>
      <c r="F124" s="27"/>
      <c r="G124" s="26"/>
      <c r="H124" s="26"/>
      <c r="K124" s="35" t="str">
        <f>IF(F124="Voor livegang",TEXT(Start!$H$11,"dd-mm-yyyy"),IF(F124="Tijdens livegang",TEXT(Start!$H$10,"dd-mm-yyyy"),""))</f>
        <v/>
      </c>
      <c r="L124" s="33"/>
    </row>
    <row r="125" spans="1:12" ht="15" x14ac:dyDescent="0.35">
      <c r="A125" s="29">
        <f t="shared" si="3"/>
        <v>122</v>
      </c>
      <c r="B125" s="28" t="s">
        <v>9</v>
      </c>
      <c r="C125" s="28"/>
      <c r="D125" s="30" t="str">
        <f>_xlfn.XLOOKUP(B125,Start!$G$16:$G$24,Start!$H$16:$H$24)</f>
        <v>Ja</v>
      </c>
      <c r="E125" s="27"/>
      <c r="F125" s="27"/>
      <c r="G125" s="26"/>
      <c r="H125" s="26"/>
      <c r="K125" s="35" t="str">
        <f>IF(F125="Voor livegang",TEXT(Start!$H$11,"dd-mm-yyyy"),IF(F125="Tijdens livegang",TEXT(Start!$H$10,"dd-mm-yyyy"),""))</f>
        <v/>
      </c>
      <c r="L125" s="33"/>
    </row>
    <row r="126" spans="1:12" ht="15" x14ac:dyDescent="0.35">
      <c r="A126" s="29">
        <f t="shared" si="3"/>
        <v>123</v>
      </c>
      <c r="B126" s="28" t="s">
        <v>9</v>
      </c>
      <c r="C126" s="28"/>
      <c r="D126" s="30" t="str">
        <f>_xlfn.XLOOKUP(B126,Start!$G$16:$G$24,Start!$H$16:$H$24)</f>
        <v>Ja</v>
      </c>
      <c r="E126" s="27"/>
      <c r="F126" s="27"/>
      <c r="G126" s="26"/>
      <c r="H126" s="26"/>
      <c r="K126" s="35" t="str">
        <f>IF(F126="Voor livegang",TEXT(Start!$H$11,"dd-mm-yyyy"),IF(F126="Tijdens livegang",TEXT(Start!$H$10,"dd-mm-yyyy"),""))</f>
        <v/>
      </c>
      <c r="L126" s="33"/>
    </row>
    <row r="127" spans="1:12" ht="15" x14ac:dyDescent="0.35">
      <c r="A127" s="29">
        <f t="shared" si="3"/>
        <v>124</v>
      </c>
      <c r="B127" s="28" t="s">
        <v>9</v>
      </c>
      <c r="C127" s="28"/>
      <c r="D127" s="30" t="str">
        <f>_xlfn.XLOOKUP(B127,Start!$G$16:$G$24,Start!$H$16:$H$24)</f>
        <v>Ja</v>
      </c>
      <c r="E127" s="27"/>
      <c r="F127" s="27"/>
      <c r="G127" s="26"/>
      <c r="H127" s="26"/>
      <c r="K127" s="35" t="str">
        <f>IF(F127="Voor livegang",TEXT(Start!$H$11,"dd-mm-yyyy"),IF(F127="Tijdens livegang",TEXT(Start!$H$10,"dd-mm-yyyy"),""))</f>
        <v/>
      </c>
      <c r="L127" s="33"/>
    </row>
    <row r="128" spans="1:12" ht="15" x14ac:dyDescent="0.35">
      <c r="A128" s="29"/>
      <c r="B128" s="28"/>
      <c r="C128" s="28"/>
      <c r="D128" s="27"/>
      <c r="E128" s="27"/>
      <c r="F128" s="27"/>
      <c r="G128" s="27"/>
      <c r="H128" s="26"/>
    </row>
    <row r="129" spans="1:8" ht="15" x14ac:dyDescent="0.35">
      <c r="A129" s="29"/>
      <c r="B129" s="28"/>
      <c r="C129" s="28"/>
      <c r="D129" s="27"/>
      <c r="E129" s="27"/>
      <c r="F129" s="27"/>
      <c r="G129" s="27"/>
      <c r="H129" s="26"/>
    </row>
    <row r="130" spans="1:8" ht="15" x14ac:dyDescent="0.35">
      <c r="A130" s="29"/>
      <c r="B130" s="28"/>
      <c r="C130" s="28"/>
      <c r="D130" s="27"/>
      <c r="E130" s="27"/>
      <c r="F130" s="27"/>
      <c r="G130" s="27"/>
      <c r="H130" s="26"/>
    </row>
    <row r="131" spans="1:8" ht="15" x14ac:dyDescent="0.35">
      <c r="A131" s="29"/>
      <c r="B131" s="28"/>
      <c r="C131" s="28"/>
      <c r="D131" s="27"/>
      <c r="E131" s="27"/>
      <c r="F131" s="27"/>
      <c r="G131" s="27"/>
      <c r="H131" s="26"/>
    </row>
    <row r="132" spans="1:8" ht="15" x14ac:dyDescent="0.35">
      <c r="A132" s="29"/>
      <c r="B132" s="28"/>
      <c r="C132" s="28"/>
      <c r="D132" s="27"/>
      <c r="E132" s="27"/>
      <c r="F132" s="27"/>
      <c r="G132" s="27"/>
      <c r="H132" s="26"/>
    </row>
    <row r="133" spans="1:8" ht="15" x14ac:dyDescent="0.35">
      <c r="A133" s="29"/>
      <c r="B133" s="28"/>
      <c r="C133" s="28"/>
      <c r="D133" s="27"/>
      <c r="E133" s="27"/>
      <c r="F133" s="27"/>
      <c r="G133" s="27"/>
      <c r="H133" s="26"/>
    </row>
    <row r="134" spans="1:8" ht="15" x14ac:dyDescent="0.35">
      <c r="A134" s="29"/>
      <c r="B134" s="28"/>
      <c r="C134" s="28"/>
      <c r="D134" s="27"/>
      <c r="E134" s="27"/>
      <c r="F134" s="27"/>
      <c r="G134" s="27"/>
      <c r="H134" s="26"/>
    </row>
    <row r="135" spans="1:8" ht="15" x14ac:dyDescent="0.35">
      <c r="A135" s="29"/>
      <c r="B135" s="28"/>
      <c r="C135" s="28"/>
      <c r="D135" s="27"/>
      <c r="E135" s="27"/>
      <c r="F135" s="27"/>
      <c r="G135" s="27"/>
      <c r="H135" s="26"/>
    </row>
    <row r="136" spans="1:8" ht="15" x14ac:dyDescent="0.35">
      <c r="A136" s="29"/>
      <c r="B136" s="28"/>
      <c r="C136" s="28"/>
      <c r="D136" s="27"/>
      <c r="E136" s="27"/>
      <c r="F136" s="27"/>
      <c r="G136" s="27"/>
      <c r="H136" s="26"/>
    </row>
    <row r="137" spans="1:8" ht="15" x14ac:dyDescent="0.35">
      <c r="A137" s="29"/>
      <c r="B137" s="28"/>
      <c r="C137" s="28"/>
      <c r="D137" s="27"/>
      <c r="E137" s="27"/>
      <c r="F137" s="27"/>
      <c r="G137" s="27"/>
      <c r="H137" s="26"/>
    </row>
    <row r="138" spans="1:8" ht="15" x14ac:dyDescent="0.35">
      <c r="A138" s="29"/>
      <c r="B138" s="28"/>
      <c r="C138" s="28"/>
      <c r="D138" s="27"/>
      <c r="E138" s="27"/>
      <c r="F138" s="27"/>
      <c r="G138" s="27"/>
      <c r="H138" s="26"/>
    </row>
    <row r="139" spans="1:8" ht="15" x14ac:dyDescent="0.35">
      <c r="A139" s="29"/>
      <c r="B139" s="28"/>
      <c r="C139" s="28"/>
      <c r="D139" s="27"/>
      <c r="E139" s="27"/>
      <c r="F139" s="27"/>
      <c r="G139" s="27"/>
      <c r="H139" s="26"/>
    </row>
    <row r="140" spans="1:8" ht="15" x14ac:dyDescent="0.35">
      <c r="A140" s="29"/>
      <c r="B140" s="28"/>
      <c r="C140" s="28"/>
      <c r="D140" s="27"/>
      <c r="E140" s="27"/>
      <c r="F140" s="27"/>
      <c r="G140" s="27"/>
      <c r="H140" s="26"/>
    </row>
    <row r="141" spans="1:8" ht="15" x14ac:dyDescent="0.35">
      <c r="A141" s="29"/>
      <c r="B141" s="28"/>
      <c r="C141" s="28"/>
      <c r="D141" s="27"/>
      <c r="E141" s="27"/>
      <c r="F141" s="27"/>
      <c r="G141" s="27"/>
      <c r="H141" s="26"/>
    </row>
    <row r="142" spans="1:8" ht="15" x14ac:dyDescent="0.35">
      <c r="A142" s="29"/>
      <c r="B142" s="28"/>
      <c r="C142" s="28"/>
      <c r="D142" s="27"/>
      <c r="E142" s="27"/>
      <c r="F142" s="27"/>
      <c r="G142" s="27"/>
      <c r="H142" s="26"/>
    </row>
    <row r="143" spans="1:8" ht="15" x14ac:dyDescent="0.35">
      <c r="A143" s="29"/>
      <c r="B143" s="28"/>
      <c r="C143" s="28"/>
      <c r="D143" s="27"/>
      <c r="E143" s="27"/>
      <c r="F143" s="27"/>
      <c r="G143" s="27"/>
      <c r="H143" s="26"/>
    </row>
    <row r="144" spans="1:8" ht="15" x14ac:dyDescent="0.35">
      <c r="A144" s="29"/>
      <c r="B144" s="28"/>
      <c r="C144" s="28"/>
      <c r="D144" s="27"/>
      <c r="E144" s="27"/>
      <c r="F144" s="27"/>
      <c r="G144" s="27"/>
      <c r="H144" s="26"/>
    </row>
    <row r="145" spans="1:8" ht="15" x14ac:dyDescent="0.35">
      <c r="A145" s="29"/>
      <c r="B145" s="28"/>
      <c r="C145" s="28"/>
      <c r="D145" s="27"/>
      <c r="E145" s="27"/>
      <c r="F145" s="27"/>
      <c r="G145" s="27"/>
      <c r="H145" s="26"/>
    </row>
    <row r="146" spans="1:8" ht="15" x14ac:dyDescent="0.35">
      <c r="A146" s="29"/>
      <c r="B146" s="28"/>
      <c r="C146" s="28"/>
      <c r="D146" s="27"/>
      <c r="E146" s="27"/>
      <c r="F146" s="27"/>
      <c r="G146" s="27"/>
      <c r="H146" s="26"/>
    </row>
    <row r="147" spans="1:8" ht="15" x14ac:dyDescent="0.35">
      <c r="A147" s="29"/>
      <c r="B147" s="28"/>
      <c r="C147" s="28"/>
      <c r="D147" s="27"/>
      <c r="E147" s="27"/>
      <c r="F147" s="27"/>
      <c r="G147" s="27"/>
      <c r="H147" s="26"/>
    </row>
    <row r="148" spans="1:8" ht="15" x14ac:dyDescent="0.35">
      <c r="A148" s="29"/>
      <c r="B148" s="28"/>
      <c r="C148" s="28"/>
      <c r="D148" s="27"/>
      <c r="E148" s="27"/>
      <c r="F148" s="27"/>
      <c r="G148" s="27"/>
      <c r="H148" s="26"/>
    </row>
    <row r="149" spans="1:8" ht="15" x14ac:dyDescent="0.35">
      <c r="A149" s="29"/>
      <c r="B149" s="28"/>
      <c r="C149" s="28"/>
      <c r="D149" s="27"/>
      <c r="E149" s="27"/>
      <c r="F149" s="27"/>
      <c r="G149" s="27"/>
      <c r="H149" s="26"/>
    </row>
    <row r="150" spans="1:8" ht="15" x14ac:dyDescent="0.35">
      <c r="A150" s="29"/>
      <c r="B150" s="28"/>
      <c r="C150" s="28"/>
      <c r="D150" s="27"/>
      <c r="E150" s="27"/>
      <c r="F150" s="27"/>
      <c r="G150" s="27"/>
      <c r="H150" s="26"/>
    </row>
    <row r="151" spans="1:8" ht="15" x14ac:dyDescent="0.35">
      <c r="A151" s="29"/>
      <c r="B151" s="28"/>
      <c r="C151" s="28"/>
      <c r="D151" s="27"/>
      <c r="E151" s="27"/>
      <c r="F151" s="27"/>
      <c r="G151" s="27"/>
      <c r="H151" s="26"/>
    </row>
    <row r="152" spans="1:8" ht="15" x14ac:dyDescent="0.35">
      <c r="A152" s="29"/>
      <c r="B152" s="28"/>
      <c r="C152" s="28"/>
      <c r="D152" s="27"/>
      <c r="E152" s="27"/>
      <c r="F152" s="27"/>
      <c r="G152" s="27"/>
      <c r="H152" s="26"/>
    </row>
    <row r="153" spans="1:8" ht="15" x14ac:dyDescent="0.35">
      <c r="A153" s="29"/>
      <c r="B153" s="28"/>
      <c r="C153" s="28"/>
      <c r="D153" s="27"/>
      <c r="E153" s="27"/>
      <c r="F153" s="27"/>
      <c r="G153" s="27"/>
      <c r="H153" s="26"/>
    </row>
    <row r="154" spans="1:8" ht="15" x14ac:dyDescent="0.35">
      <c r="A154" s="29"/>
      <c r="B154" s="28"/>
      <c r="C154" s="28"/>
      <c r="D154" s="27"/>
      <c r="E154" s="27"/>
      <c r="F154" s="27"/>
      <c r="G154" s="27"/>
      <c r="H154" s="26"/>
    </row>
    <row r="155" spans="1:8" ht="15" x14ac:dyDescent="0.35">
      <c r="A155" s="29"/>
      <c r="B155" s="28"/>
      <c r="C155" s="28"/>
      <c r="D155" s="27"/>
      <c r="E155" s="27"/>
      <c r="F155" s="27"/>
      <c r="G155" s="27"/>
      <c r="H155" s="26"/>
    </row>
    <row r="156" spans="1:8" ht="15" x14ac:dyDescent="0.35">
      <c r="A156" s="29"/>
      <c r="B156" s="28"/>
      <c r="C156" s="28"/>
      <c r="D156" s="27"/>
      <c r="E156" s="27"/>
      <c r="F156" s="27"/>
      <c r="G156" s="27"/>
      <c r="H156" s="26"/>
    </row>
    <row r="157" spans="1:8" ht="15" x14ac:dyDescent="0.35">
      <c r="A157" s="29"/>
      <c r="B157" s="28"/>
      <c r="C157" s="28"/>
      <c r="D157" s="27"/>
      <c r="E157" s="27"/>
      <c r="F157" s="27"/>
      <c r="G157" s="27"/>
      <c r="H157" s="26"/>
    </row>
    <row r="158" spans="1:8" ht="15" x14ac:dyDescent="0.35">
      <c r="A158" s="29"/>
      <c r="B158" s="28"/>
      <c r="C158" s="28"/>
      <c r="D158" s="27"/>
      <c r="E158" s="27"/>
      <c r="F158" s="27"/>
      <c r="G158" s="27"/>
      <c r="H158" s="26"/>
    </row>
    <row r="159" spans="1:8" ht="15" x14ac:dyDescent="0.35">
      <c r="A159" s="29"/>
      <c r="B159" s="28"/>
      <c r="C159" s="28"/>
      <c r="D159" s="27"/>
      <c r="E159" s="27"/>
      <c r="F159" s="27"/>
      <c r="G159" s="27"/>
      <c r="H159" s="26"/>
    </row>
    <row r="160" spans="1:8" ht="15" x14ac:dyDescent="0.35">
      <c r="A160" s="29"/>
      <c r="B160" s="28"/>
      <c r="C160" s="28"/>
      <c r="D160" s="27"/>
      <c r="E160" s="27"/>
      <c r="F160" s="27"/>
      <c r="G160" s="27"/>
      <c r="H160" s="26"/>
    </row>
    <row r="161" spans="1:8" ht="15" x14ac:dyDescent="0.35">
      <c r="A161" s="29"/>
      <c r="B161" s="28"/>
      <c r="C161" s="28"/>
      <c r="D161" s="27"/>
      <c r="E161" s="27"/>
      <c r="F161" s="27"/>
      <c r="G161" s="27"/>
      <c r="H161" s="26"/>
    </row>
    <row r="162" spans="1:8" ht="15" x14ac:dyDescent="0.35">
      <c r="A162" s="29"/>
      <c r="B162" s="28"/>
      <c r="C162" s="28"/>
      <c r="D162" s="27"/>
      <c r="E162" s="27"/>
      <c r="F162" s="27"/>
      <c r="G162" s="27"/>
      <c r="H162" s="26"/>
    </row>
    <row r="163" spans="1:8" ht="15" x14ac:dyDescent="0.35">
      <c r="A163" s="29"/>
      <c r="B163" s="28"/>
      <c r="C163" s="28"/>
      <c r="D163" s="27"/>
      <c r="E163" s="27"/>
      <c r="F163" s="27"/>
      <c r="G163" s="27"/>
      <c r="H163" s="26"/>
    </row>
    <row r="164" spans="1:8" ht="15" x14ac:dyDescent="0.35">
      <c r="A164" s="29"/>
      <c r="B164" s="28"/>
      <c r="C164" s="28"/>
      <c r="D164" s="27"/>
      <c r="E164" s="27"/>
      <c r="F164" s="27"/>
      <c r="G164" s="27"/>
      <c r="H164" s="26"/>
    </row>
    <row r="165" spans="1:8" ht="15" x14ac:dyDescent="0.35">
      <c r="A165" s="29"/>
      <c r="B165" s="28"/>
      <c r="C165" s="28"/>
      <c r="D165" s="27"/>
      <c r="E165" s="27"/>
      <c r="F165" s="27"/>
      <c r="G165" s="27"/>
      <c r="H165" s="26"/>
    </row>
    <row r="166" spans="1:8" ht="15" x14ac:dyDescent="0.35">
      <c r="A166" s="29"/>
      <c r="B166" s="28"/>
      <c r="C166" s="28"/>
      <c r="D166" s="27"/>
      <c r="E166" s="27"/>
      <c r="F166" s="27"/>
      <c r="G166" s="27"/>
      <c r="H166" s="26"/>
    </row>
    <row r="167" spans="1:8" ht="15" x14ac:dyDescent="0.35">
      <c r="A167" s="29"/>
      <c r="B167" s="28"/>
      <c r="C167" s="28"/>
      <c r="D167" s="27"/>
      <c r="E167" s="27"/>
      <c r="F167" s="27"/>
      <c r="G167" s="27"/>
      <c r="H167" s="26"/>
    </row>
    <row r="168" spans="1:8" ht="15" x14ac:dyDescent="0.35">
      <c r="A168" s="29"/>
      <c r="B168" s="28"/>
      <c r="C168" s="28"/>
      <c r="D168" s="27"/>
      <c r="E168" s="27"/>
      <c r="F168" s="27"/>
      <c r="G168" s="27"/>
      <c r="H168" s="26"/>
    </row>
    <row r="169" spans="1:8" ht="15" x14ac:dyDescent="0.35">
      <c r="A169" s="29"/>
      <c r="B169" s="28"/>
      <c r="C169" s="28"/>
      <c r="D169" s="27"/>
      <c r="E169" s="27"/>
      <c r="F169" s="27"/>
      <c r="G169" s="27"/>
      <c r="H169" s="26"/>
    </row>
    <row r="170" spans="1:8" ht="15" x14ac:dyDescent="0.35">
      <c r="A170" s="29"/>
      <c r="B170" s="28"/>
      <c r="C170" s="28"/>
      <c r="D170" s="27"/>
      <c r="E170" s="27"/>
      <c r="F170" s="27"/>
      <c r="G170" s="27"/>
      <c r="H170" s="26"/>
    </row>
    <row r="171" spans="1:8" ht="15" x14ac:dyDescent="0.35">
      <c r="A171" s="29"/>
      <c r="B171" s="28"/>
      <c r="C171" s="28"/>
      <c r="D171" s="27"/>
      <c r="E171" s="27"/>
      <c r="F171" s="27"/>
      <c r="G171" s="27"/>
      <c r="H171" s="26"/>
    </row>
    <row r="172" spans="1:8" ht="15" x14ac:dyDescent="0.35">
      <c r="A172" s="29"/>
      <c r="B172" s="28"/>
      <c r="C172" s="28"/>
      <c r="D172" s="27"/>
      <c r="E172" s="27"/>
      <c r="F172" s="27"/>
      <c r="G172" s="27"/>
      <c r="H172" s="26"/>
    </row>
    <row r="173" spans="1:8" ht="15" x14ac:dyDescent="0.35">
      <c r="A173" s="29"/>
      <c r="B173" s="28"/>
      <c r="C173" s="28"/>
      <c r="D173" s="27"/>
      <c r="E173" s="27"/>
      <c r="F173" s="27"/>
      <c r="G173" s="27"/>
      <c r="H173" s="26"/>
    </row>
    <row r="174" spans="1:8" ht="15" x14ac:dyDescent="0.35">
      <c r="A174" s="29"/>
      <c r="B174" s="28"/>
      <c r="C174" s="28"/>
      <c r="D174" s="27"/>
      <c r="E174" s="27"/>
      <c r="F174" s="27"/>
      <c r="G174" s="27"/>
      <c r="H174" s="26"/>
    </row>
    <row r="175" spans="1:8" ht="15" x14ac:dyDescent="0.35">
      <c r="A175" s="29"/>
      <c r="B175" s="28"/>
      <c r="C175" s="28"/>
      <c r="D175" s="27"/>
      <c r="E175" s="27"/>
      <c r="F175" s="27"/>
      <c r="G175" s="27"/>
      <c r="H175" s="26"/>
    </row>
    <row r="176" spans="1:8" ht="15" x14ac:dyDescent="0.35">
      <c r="A176" s="29"/>
      <c r="B176" s="28"/>
      <c r="C176" s="28"/>
      <c r="D176" s="27"/>
      <c r="E176" s="27"/>
      <c r="F176" s="27"/>
      <c r="G176" s="27"/>
      <c r="H176" s="26"/>
    </row>
    <row r="177" spans="1:8" ht="15" x14ac:dyDescent="0.35">
      <c r="A177" s="29"/>
      <c r="B177" s="28"/>
      <c r="C177" s="28"/>
      <c r="D177" s="27"/>
      <c r="E177" s="27"/>
      <c r="F177" s="27"/>
      <c r="G177" s="27"/>
      <c r="H177" s="26"/>
    </row>
    <row r="178" spans="1:8" ht="15" x14ac:dyDescent="0.35">
      <c r="A178" s="29"/>
      <c r="B178" s="28"/>
      <c r="C178" s="28"/>
      <c r="D178" s="27"/>
      <c r="E178" s="27"/>
      <c r="F178" s="27"/>
      <c r="G178" s="27"/>
      <c r="H178" s="26"/>
    </row>
    <row r="179" spans="1:8" ht="15" x14ac:dyDescent="0.35">
      <c r="A179" s="29"/>
      <c r="B179" s="28"/>
      <c r="C179" s="28"/>
      <c r="D179" s="27"/>
      <c r="E179" s="27"/>
      <c r="F179" s="27"/>
      <c r="G179" s="27"/>
      <c r="H179" s="26"/>
    </row>
    <row r="180" spans="1:8" ht="15" x14ac:dyDescent="0.35">
      <c r="A180" s="29"/>
      <c r="B180" s="28"/>
      <c r="C180" s="28"/>
      <c r="D180" s="27"/>
      <c r="E180" s="27"/>
      <c r="F180" s="27"/>
      <c r="G180" s="27"/>
      <c r="H180" s="26"/>
    </row>
    <row r="181" spans="1:8" ht="15" x14ac:dyDescent="0.35">
      <c r="A181" s="29"/>
      <c r="B181" s="28"/>
      <c r="C181" s="28"/>
      <c r="D181" s="27"/>
      <c r="E181" s="27"/>
      <c r="F181" s="27"/>
      <c r="G181" s="27"/>
      <c r="H181" s="26"/>
    </row>
    <row r="182" spans="1:8" ht="15" x14ac:dyDescent="0.35">
      <c r="A182" s="29"/>
      <c r="B182" s="28"/>
      <c r="C182" s="28"/>
      <c r="D182" s="27"/>
      <c r="E182" s="27"/>
      <c r="F182" s="27"/>
      <c r="G182" s="27"/>
      <c r="H182" s="26"/>
    </row>
    <row r="183" spans="1:8" ht="15" x14ac:dyDescent="0.35">
      <c r="A183" s="29"/>
      <c r="B183" s="28"/>
      <c r="C183" s="28"/>
      <c r="D183" s="27"/>
      <c r="E183" s="27"/>
      <c r="F183" s="27"/>
      <c r="G183" s="27"/>
      <c r="H183" s="26"/>
    </row>
    <row r="184" spans="1:8" ht="15" x14ac:dyDescent="0.35">
      <c r="A184" s="29"/>
      <c r="B184" s="28"/>
      <c r="C184" s="28"/>
      <c r="D184" s="27"/>
      <c r="E184" s="27"/>
      <c r="F184" s="27"/>
      <c r="G184" s="27"/>
      <c r="H184" s="26"/>
    </row>
    <row r="185" spans="1:8" ht="15" x14ac:dyDescent="0.35">
      <c r="A185" s="29"/>
      <c r="B185" s="28"/>
      <c r="C185" s="28"/>
      <c r="D185" s="27"/>
      <c r="E185" s="27"/>
      <c r="F185" s="27"/>
      <c r="G185" s="27"/>
      <c r="H185" s="26"/>
    </row>
    <row r="186" spans="1:8" ht="15" x14ac:dyDescent="0.35">
      <c r="A186" s="29"/>
      <c r="B186" s="28"/>
      <c r="C186" s="28"/>
      <c r="D186" s="27"/>
      <c r="E186" s="27"/>
      <c r="F186" s="27"/>
      <c r="G186" s="27"/>
      <c r="H186" s="26"/>
    </row>
    <row r="187" spans="1:8" ht="15" x14ac:dyDescent="0.35">
      <c r="A187" s="29"/>
      <c r="B187" s="28"/>
      <c r="C187" s="28"/>
      <c r="D187" s="27"/>
      <c r="E187" s="27"/>
      <c r="F187" s="27"/>
      <c r="G187" s="27"/>
      <c r="H187" s="26"/>
    </row>
    <row r="188" spans="1:8" ht="15" x14ac:dyDescent="0.35">
      <c r="A188" s="29"/>
      <c r="B188" s="28"/>
      <c r="C188" s="28"/>
      <c r="D188" s="27"/>
      <c r="E188" s="27"/>
      <c r="F188" s="27"/>
      <c r="G188" s="27"/>
      <c r="H188" s="26"/>
    </row>
    <row r="189" spans="1:8" ht="15" x14ac:dyDescent="0.35">
      <c r="A189" s="29"/>
      <c r="B189" s="28"/>
      <c r="C189" s="28"/>
      <c r="D189" s="27"/>
      <c r="E189" s="27"/>
      <c r="F189" s="27"/>
      <c r="G189" s="27"/>
      <c r="H189" s="26"/>
    </row>
    <row r="190" spans="1:8" ht="15" x14ac:dyDescent="0.35">
      <c r="A190" s="29"/>
      <c r="B190" s="28"/>
      <c r="C190" s="28"/>
      <c r="D190" s="27"/>
      <c r="E190" s="27"/>
      <c r="F190" s="27"/>
      <c r="G190" s="27"/>
      <c r="H190" s="26"/>
    </row>
    <row r="191" spans="1:8" ht="15" x14ac:dyDescent="0.35">
      <c r="A191" s="29"/>
      <c r="B191" s="28"/>
      <c r="C191" s="28"/>
      <c r="D191" s="27"/>
      <c r="E191" s="27"/>
      <c r="F191" s="27"/>
      <c r="G191" s="27"/>
      <c r="H191" s="26"/>
    </row>
    <row r="192" spans="1:8" ht="15" x14ac:dyDescent="0.35">
      <c r="A192" s="29"/>
      <c r="B192" s="28"/>
      <c r="C192" s="28"/>
      <c r="D192" s="27"/>
      <c r="E192" s="27"/>
      <c r="F192" s="27"/>
      <c r="G192" s="27"/>
      <c r="H192" s="26"/>
    </row>
    <row r="193" spans="1:8" ht="15" x14ac:dyDescent="0.35">
      <c r="A193" s="29"/>
      <c r="B193" s="28"/>
      <c r="C193" s="28"/>
      <c r="D193" s="27"/>
      <c r="E193" s="27"/>
      <c r="F193" s="27"/>
      <c r="G193" s="27"/>
      <c r="H193" s="26"/>
    </row>
    <row r="194" spans="1:8" ht="15" x14ac:dyDescent="0.35">
      <c r="A194" s="29"/>
      <c r="B194" s="28"/>
      <c r="C194" s="28"/>
      <c r="D194" s="27"/>
      <c r="E194" s="27"/>
      <c r="F194" s="27"/>
      <c r="G194" s="27"/>
      <c r="H194" s="26"/>
    </row>
    <row r="195" spans="1:8" ht="15" x14ac:dyDescent="0.35">
      <c r="A195" s="29"/>
      <c r="B195" s="28"/>
      <c r="C195" s="28"/>
      <c r="D195" s="27"/>
      <c r="E195" s="27"/>
      <c r="F195" s="27"/>
      <c r="G195" s="27"/>
      <c r="H195" s="26"/>
    </row>
    <row r="196" spans="1:8" ht="15" x14ac:dyDescent="0.35">
      <c r="A196" s="29"/>
      <c r="B196" s="28"/>
      <c r="C196" s="28"/>
      <c r="D196" s="27"/>
      <c r="E196" s="27"/>
      <c r="F196" s="27"/>
      <c r="G196" s="27"/>
      <c r="H196" s="26"/>
    </row>
    <row r="197" spans="1:8" ht="15" x14ac:dyDescent="0.35">
      <c r="A197" s="29"/>
      <c r="B197" s="28"/>
      <c r="C197" s="28"/>
      <c r="D197" s="27"/>
      <c r="E197" s="27"/>
      <c r="F197" s="27"/>
      <c r="G197" s="27"/>
      <c r="H197" s="26"/>
    </row>
    <row r="198" spans="1:8" ht="15" x14ac:dyDescent="0.35">
      <c r="A198" s="29"/>
      <c r="B198" s="28"/>
      <c r="C198" s="28"/>
      <c r="D198" s="27"/>
      <c r="E198" s="27"/>
      <c r="F198" s="27"/>
      <c r="G198" s="27"/>
      <c r="H198" s="26"/>
    </row>
    <row r="199" spans="1:8" ht="15" x14ac:dyDescent="0.35">
      <c r="A199" s="29"/>
      <c r="B199" s="28"/>
      <c r="C199" s="28"/>
      <c r="D199" s="27"/>
      <c r="E199" s="27"/>
      <c r="F199" s="27"/>
      <c r="G199" s="27"/>
      <c r="H199" s="26"/>
    </row>
    <row r="200" spans="1:8" ht="15" x14ac:dyDescent="0.35">
      <c r="A200" s="29"/>
      <c r="B200" s="28"/>
      <c r="C200" s="28"/>
      <c r="D200" s="27"/>
      <c r="E200" s="27"/>
      <c r="F200" s="27"/>
      <c r="G200" s="27"/>
      <c r="H200" s="26"/>
    </row>
    <row r="201" spans="1:8" ht="15" x14ac:dyDescent="0.35">
      <c r="A201" s="29"/>
      <c r="B201" s="28"/>
      <c r="C201" s="28"/>
      <c r="D201" s="27"/>
      <c r="E201" s="27"/>
      <c r="F201" s="27"/>
      <c r="G201" s="27"/>
      <c r="H201" s="26"/>
    </row>
    <row r="202" spans="1:8" ht="15" x14ac:dyDescent="0.35">
      <c r="A202" s="29"/>
      <c r="B202" s="28"/>
      <c r="C202" s="28"/>
      <c r="D202" s="27"/>
      <c r="E202" s="27"/>
      <c r="F202" s="27"/>
      <c r="G202" s="27"/>
      <c r="H202" s="26"/>
    </row>
    <row r="203" spans="1:8" ht="15" x14ac:dyDescent="0.35">
      <c r="A203" s="29"/>
      <c r="B203" s="28"/>
      <c r="C203" s="28"/>
      <c r="D203" s="27"/>
      <c r="E203" s="27"/>
      <c r="F203" s="27"/>
      <c r="G203" s="27"/>
      <c r="H203" s="26"/>
    </row>
    <row r="204" spans="1:8" ht="15" x14ac:dyDescent="0.35">
      <c r="A204" s="29"/>
      <c r="B204" s="28"/>
      <c r="C204" s="28"/>
      <c r="D204" s="27"/>
      <c r="E204" s="27"/>
      <c r="F204" s="27"/>
      <c r="G204" s="27"/>
      <c r="H204" s="26"/>
    </row>
    <row r="205" spans="1:8" ht="15" x14ac:dyDescent="0.35">
      <c r="A205" s="29"/>
      <c r="B205" s="28"/>
      <c r="C205" s="28"/>
      <c r="D205" s="27"/>
      <c r="E205" s="27"/>
      <c r="F205" s="27"/>
      <c r="G205" s="27"/>
      <c r="H205" s="26"/>
    </row>
    <row r="206" spans="1:8" ht="15" x14ac:dyDescent="0.35">
      <c r="A206" s="29"/>
      <c r="B206" s="28"/>
      <c r="C206" s="28"/>
      <c r="D206" s="27"/>
      <c r="E206" s="27"/>
      <c r="F206" s="27"/>
      <c r="G206" s="27"/>
      <c r="H206" s="26"/>
    </row>
    <row r="207" spans="1:8" ht="15" x14ac:dyDescent="0.35">
      <c r="A207" s="29"/>
      <c r="B207" s="28"/>
      <c r="C207" s="28"/>
      <c r="D207" s="27"/>
      <c r="E207" s="27"/>
      <c r="F207" s="27"/>
      <c r="G207" s="27"/>
      <c r="H207" s="26"/>
    </row>
    <row r="208" spans="1:8" ht="15" x14ac:dyDescent="0.35">
      <c r="A208" s="29"/>
      <c r="B208" s="28"/>
      <c r="C208" s="28"/>
      <c r="D208" s="27"/>
      <c r="E208" s="27"/>
      <c r="F208" s="27"/>
      <c r="G208" s="27"/>
      <c r="H208" s="26"/>
    </row>
    <row r="209" spans="1:8" ht="15" x14ac:dyDescent="0.35">
      <c r="A209" s="29"/>
      <c r="B209" s="28"/>
      <c r="C209" s="28"/>
      <c r="D209" s="27"/>
      <c r="E209" s="27"/>
      <c r="F209" s="27"/>
      <c r="G209" s="27"/>
      <c r="H209" s="26"/>
    </row>
    <row r="210" spans="1:8" ht="15" x14ac:dyDescent="0.35">
      <c r="A210" s="29"/>
      <c r="B210" s="28"/>
      <c r="C210" s="28"/>
      <c r="D210" s="27"/>
      <c r="E210" s="27"/>
      <c r="F210" s="27"/>
      <c r="G210" s="27"/>
      <c r="H210" s="26"/>
    </row>
    <row r="211" spans="1:8" ht="15" x14ac:dyDescent="0.35">
      <c r="A211" s="29"/>
      <c r="B211" s="28"/>
      <c r="C211" s="28"/>
      <c r="D211" s="27"/>
      <c r="E211" s="27"/>
      <c r="F211" s="27"/>
      <c r="G211" s="27"/>
      <c r="H211" s="26"/>
    </row>
    <row r="212" spans="1:8" ht="15" x14ac:dyDescent="0.35">
      <c r="A212" s="29"/>
      <c r="B212" s="28"/>
      <c r="C212" s="28"/>
      <c r="D212" s="27"/>
      <c r="E212" s="27"/>
      <c r="F212" s="27"/>
      <c r="G212" s="27"/>
      <c r="H212" s="26"/>
    </row>
    <row r="213" spans="1:8" ht="15" x14ac:dyDescent="0.35">
      <c r="A213" s="29"/>
      <c r="B213" s="28"/>
      <c r="C213" s="28"/>
      <c r="D213" s="27"/>
      <c r="E213" s="27"/>
      <c r="F213" s="27"/>
      <c r="G213" s="27"/>
      <c r="H213" s="26"/>
    </row>
    <row r="214" spans="1:8" ht="15" x14ac:dyDescent="0.35">
      <c r="A214" s="29"/>
      <c r="B214" s="28"/>
      <c r="C214" s="28"/>
      <c r="D214" s="27"/>
      <c r="E214" s="27"/>
      <c r="F214" s="27"/>
      <c r="G214" s="27"/>
      <c r="H214" s="26"/>
    </row>
    <row r="215" spans="1:8" ht="15" x14ac:dyDescent="0.35">
      <c r="A215" s="29"/>
      <c r="B215" s="28"/>
      <c r="C215" s="28"/>
      <c r="D215" s="27"/>
      <c r="E215" s="27"/>
      <c r="F215" s="27"/>
      <c r="G215" s="27"/>
      <c r="H215" s="26"/>
    </row>
    <row r="216" spans="1:8" ht="15" x14ac:dyDescent="0.35">
      <c r="A216" s="29"/>
      <c r="B216" s="28"/>
      <c r="C216" s="28"/>
      <c r="D216" s="27"/>
      <c r="E216" s="27"/>
      <c r="F216" s="27"/>
      <c r="G216" s="27"/>
      <c r="H216" s="26"/>
    </row>
    <row r="217" spans="1:8" ht="15" x14ac:dyDescent="0.35">
      <c r="A217" s="29"/>
      <c r="B217" s="28"/>
      <c r="C217" s="28"/>
      <c r="D217" s="27"/>
      <c r="E217" s="27"/>
      <c r="F217" s="27"/>
      <c r="G217" s="27"/>
      <c r="H217" s="26"/>
    </row>
    <row r="218" spans="1:8" ht="15" x14ac:dyDescent="0.35">
      <c r="A218" s="29"/>
      <c r="B218" s="28"/>
      <c r="C218" s="28"/>
      <c r="D218" s="27"/>
      <c r="E218" s="27"/>
      <c r="F218" s="27"/>
      <c r="G218" s="27"/>
      <c r="H218" s="26"/>
    </row>
    <row r="219" spans="1:8" ht="15" x14ac:dyDescent="0.35">
      <c r="A219" s="29"/>
      <c r="B219" s="28"/>
      <c r="C219" s="28"/>
      <c r="D219" s="27"/>
      <c r="E219" s="27"/>
      <c r="F219" s="27"/>
      <c r="G219" s="27"/>
      <c r="H219" s="26"/>
    </row>
    <row r="220" spans="1:8" ht="15" x14ac:dyDescent="0.35">
      <c r="A220" s="29"/>
      <c r="B220" s="28"/>
      <c r="C220" s="28"/>
      <c r="D220" s="27"/>
      <c r="E220" s="27"/>
      <c r="F220" s="27"/>
      <c r="G220" s="27"/>
      <c r="H220" s="26"/>
    </row>
    <row r="221" spans="1:8" ht="15" x14ac:dyDescent="0.35">
      <c r="A221" s="29"/>
      <c r="B221" s="28"/>
      <c r="C221" s="28"/>
      <c r="D221" s="27"/>
      <c r="E221" s="27"/>
      <c r="F221" s="27"/>
      <c r="G221" s="27"/>
      <c r="H221" s="26"/>
    </row>
    <row r="222" spans="1:8" ht="15" x14ac:dyDescent="0.35">
      <c r="A222" s="29"/>
      <c r="B222" s="28"/>
      <c r="C222" s="28"/>
      <c r="D222" s="27"/>
      <c r="E222" s="27"/>
      <c r="F222" s="27"/>
      <c r="G222" s="27"/>
      <c r="H222" s="26"/>
    </row>
    <row r="223" spans="1:8" ht="15" x14ac:dyDescent="0.35">
      <c r="A223" s="29"/>
      <c r="B223" s="28"/>
      <c r="C223" s="28"/>
      <c r="D223" s="27"/>
      <c r="E223" s="27"/>
      <c r="F223" s="27"/>
      <c r="G223" s="27"/>
      <c r="H223" s="26"/>
    </row>
    <row r="224" spans="1:8" ht="15" x14ac:dyDescent="0.35">
      <c r="A224" s="29"/>
      <c r="B224" s="28"/>
      <c r="C224" s="28"/>
      <c r="D224" s="27"/>
      <c r="E224" s="27"/>
      <c r="F224" s="27"/>
      <c r="G224" s="27"/>
      <c r="H224" s="26"/>
    </row>
    <row r="225" spans="1:8" ht="15" x14ac:dyDescent="0.35">
      <c r="A225" s="29"/>
      <c r="B225" s="28"/>
      <c r="C225" s="28"/>
      <c r="D225" s="27"/>
      <c r="E225" s="27"/>
      <c r="F225" s="27"/>
      <c r="G225" s="27"/>
      <c r="H225" s="26"/>
    </row>
    <row r="226" spans="1:8" ht="15" x14ac:dyDescent="0.35">
      <c r="A226" s="29"/>
      <c r="B226" s="28"/>
      <c r="C226" s="28"/>
      <c r="D226" s="27"/>
      <c r="E226" s="27"/>
      <c r="F226" s="27"/>
      <c r="G226" s="27"/>
      <c r="H226" s="26"/>
    </row>
    <row r="227" spans="1:8" ht="15" x14ac:dyDescent="0.35">
      <c r="A227" s="29"/>
      <c r="B227" s="28"/>
      <c r="C227" s="28"/>
      <c r="D227" s="27"/>
      <c r="E227" s="27"/>
      <c r="F227" s="27"/>
      <c r="G227" s="27"/>
      <c r="H227" s="26"/>
    </row>
    <row r="228" spans="1:8" ht="15" x14ac:dyDescent="0.35">
      <c r="A228" s="29"/>
      <c r="B228" s="28"/>
      <c r="C228" s="28"/>
      <c r="D228" s="27"/>
      <c r="E228" s="27"/>
      <c r="F228" s="27"/>
      <c r="G228" s="27"/>
      <c r="H228" s="26"/>
    </row>
    <row r="229" spans="1:8" ht="15" x14ac:dyDescent="0.35">
      <c r="A229" s="29"/>
      <c r="B229" s="28"/>
      <c r="C229" s="28"/>
      <c r="D229" s="27"/>
      <c r="E229" s="27"/>
      <c r="F229" s="27"/>
      <c r="G229" s="27"/>
      <c r="H229" s="26"/>
    </row>
    <row r="230" spans="1:8" ht="15" x14ac:dyDescent="0.35">
      <c r="A230" s="29"/>
      <c r="B230" s="28"/>
      <c r="C230" s="28"/>
      <c r="D230" s="27"/>
      <c r="E230" s="27"/>
      <c r="F230" s="27"/>
      <c r="G230" s="27"/>
      <c r="H230" s="26"/>
    </row>
    <row r="231" spans="1:8" ht="15" x14ac:dyDescent="0.35">
      <c r="A231" s="29"/>
      <c r="B231" s="28"/>
      <c r="C231" s="28"/>
      <c r="D231" s="27"/>
      <c r="E231" s="27"/>
      <c r="F231" s="27"/>
      <c r="G231" s="27"/>
      <c r="H231" s="26"/>
    </row>
    <row r="232" spans="1:8" ht="15" x14ac:dyDescent="0.35">
      <c r="A232" s="29"/>
      <c r="B232" s="28"/>
      <c r="C232" s="28"/>
      <c r="D232" s="27"/>
      <c r="E232" s="27"/>
      <c r="F232" s="27"/>
      <c r="G232" s="27"/>
      <c r="H232" s="26"/>
    </row>
    <row r="233" spans="1:8" ht="15" x14ac:dyDescent="0.35">
      <c r="A233" s="29"/>
      <c r="B233" s="28"/>
      <c r="C233" s="28"/>
      <c r="D233" s="27"/>
      <c r="E233" s="27"/>
      <c r="F233" s="27"/>
      <c r="G233" s="27"/>
      <c r="H233" s="26"/>
    </row>
    <row r="234" spans="1:8" ht="15" x14ac:dyDescent="0.35">
      <c r="A234" s="29"/>
      <c r="B234" s="28"/>
      <c r="C234" s="28"/>
      <c r="D234" s="27"/>
      <c r="E234" s="27"/>
      <c r="F234" s="27"/>
      <c r="G234" s="27"/>
      <c r="H234" s="26"/>
    </row>
    <row r="235" spans="1:8" ht="15" x14ac:dyDescent="0.35">
      <c r="A235" s="29"/>
      <c r="B235" s="28"/>
      <c r="C235" s="28"/>
      <c r="D235" s="27"/>
      <c r="E235" s="27"/>
      <c r="F235" s="27"/>
      <c r="G235" s="27"/>
      <c r="H235" s="26"/>
    </row>
    <row r="236" spans="1:8" ht="15" x14ac:dyDescent="0.35">
      <c r="A236" s="29"/>
      <c r="B236" s="28"/>
      <c r="C236" s="28"/>
      <c r="D236" s="27"/>
      <c r="E236" s="27"/>
      <c r="F236" s="27"/>
      <c r="G236" s="27"/>
      <c r="H236" s="26"/>
    </row>
    <row r="237" spans="1:8" ht="15" x14ac:dyDescent="0.35">
      <c r="A237" s="29"/>
      <c r="B237" s="28"/>
      <c r="C237" s="28"/>
      <c r="D237" s="27"/>
      <c r="E237" s="27"/>
      <c r="F237" s="27"/>
      <c r="G237" s="27"/>
      <c r="H237" s="26"/>
    </row>
    <row r="238" spans="1:8" ht="15" x14ac:dyDescent="0.35">
      <c r="A238" s="29"/>
      <c r="B238" s="28"/>
      <c r="C238" s="28"/>
      <c r="D238" s="27"/>
      <c r="E238" s="27"/>
      <c r="F238" s="27"/>
      <c r="G238" s="27"/>
      <c r="H238" s="26"/>
    </row>
    <row r="239" spans="1:8" ht="15" x14ac:dyDescent="0.35">
      <c r="A239" s="29"/>
      <c r="B239" s="28"/>
      <c r="C239" s="28"/>
      <c r="D239" s="27"/>
      <c r="E239" s="27"/>
      <c r="F239" s="27"/>
      <c r="G239" s="27"/>
      <c r="H239" s="26"/>
    </row>
    <row r="240" spans="1:8" ht="15" x14ac:dyDescent="0.35">
      <c r="A240" s="29"/>
      <c r="B240" s="28"/>
      <c r="C240" s="28"/>
      <c r="D240" s="27"/>
      <c r="E240" s="27"/>
      <c r="F240" s="27"/>
      <c r="G240" s="27"/>
      <c r="H240" s="26"/>
    </row>
    <row r="241" spans="1:8" ht="15" x14ac:dyDescent="0.35">
      <c r="A241" s="29"/>
      <c r="B241" s="28"/>
      <c r="C241" s="28"/>
      <c r="D241" s="27"/>
      <c r="E241" s="27"/>
      <c r="F241" s="27"/>
      <c r="G241" s="27"/>
      <c r="H241" s="26"/>
    </row>
    <row r="242" spans="1:8" ht="15" x14ac:dyDescent="0.35">
      <c r="A242" s="29"/>
      <c r="B242" s="28"/>
      <c r="C242" s="28"/>
      <c r="D242" s="27"/>
      <c r="E242" s="27"/>
      <c r="F242" s="27"/>
      <c r="G242" s="27"/>
      <c r="H242" s="26"/>
    </row>
    <row r="243" spans="1:8" ht="15" x14ac:dyDescent="0.35">
      <c r="A243" s="29"/>
      <c r="B243" s="28"/>
      <c r="C243" s="28"/>
      <c r="D243" s="27"/>
      <c r="E243" s="27"/>
      <c r="F243" s="27"/>
      <c r="G243" s="27"/>
      <c r="H243" s="26"/>
    </row>
    <row r="244" spans="1:8" ht="15" x14ac:dyDescent="0.35">
      <c r="A244" s="29"/>
      <c r="B244" s="28"/>
      <c r="C244" s="28"/>
      <c r="D244" s="27"/>
      <c r="E244" s="27"/>
      <c r="F244" s="27"/>
      <c r="G244" s="27"/>
      <c r="H244" s="26"/>
    </row>
    <row r="245" spans="1:8" ht="15" x14ac:dyDescent="0.35">
      <c r="A245" s="29"/>
      <c r="B245" s="28"/>
      <c r="C245" s="28"/>
      <c r="D245" s="27"/>
      <c r="E245" s="27"/>
      <c r="F245" s="27"/>
      <c r="G245" s="27"/>
      <c r="H245" s="26"/>
    </row>
    <row r="246" spans="1:8" ht="15" x14ac:dyDescent="0.35">
      <c r="A246" s="29"/>
      <c r="B246" s="28"/>
      <c r="C246" s="28"/>
      <c r="D246" s="27"/>
      <c r="E246" s="27"/>
      <c r="F246" s="27"/>
      <c r="G246" s="27"/>
      <c r="H246" s="26"/>
    </row>
    <row r="247" spans="1:8" ht="15" x14ac:dyDescent="0.35">
      <c r="A247" s="29"/>
      <c r="B247" s="28"/>
      <c r="C247" s="28"/>
      <c r="D247" s="27"/>
      <c r="E247" s="27"/>
      <c r="F247" s="27"/>
      <c r="G247" s="27"/>
      <c r="H247" s="26"/>
    </row>
    <row r="248" spans="1:8" ht="15" x14ac:dyDescent="0.35">
      <c r="A248" s="29"/>
      <c r="B248" s="28"/>
      <c r="C248" s="28"/>
      <c r="D248" s="27"/>
      <c r="E248" s="27"/>
      <c r="F248" s="27"/>
      <c r="G248" s="27"/>
      <c r="H248" s="26"/>
    </row>
    <row r="249" spans="1:8" ht="15" x14ac:dyDescent="0.35">
      <c r="A249" s="29"/>
      <c r="B249" s="28"/>
      <c r="C249" s="28"/>
      <c r="D249" s="27"/>
      <c r="E249" s="27"/>
      <c r="F249" s="27"/>
      <c r="G249" s="27"/>
      <c r="H249" s="26"/>
    </row>
    <row r="250" spans="1:8" ht="15" x14ac:dyDescent="0.35">
      <c r="A250" s="29"/>
      <c r="B250" s="28"/>
      <c r="C250" s="28"/>
      <c r="D250" s="27"/>
      <c r="E250" s="27"/>
      <c r="F250" s="27"/>
      <c r="G250" s="27"/>
      <c r="H250" s="26"/>
    </row>
    <row r="251" spans="1:8" ht="15" x14ac:dyDescent="0.35">
      <c r="A251" s="29"/>
      <c r="B251" s="28"/>
      <c r="C251" s="28"/>
      <c r="D251" s="27"/>
      <c r="E251" s="27"/>
      <c r="F251" s="27"/>
      <c r="G251" s="27"/>
      <c r="H251" s="26"/>
    </row>
    <row r="252" spans="1:8" ht="15" x14ac:dyDescent="0.35">
      <c r="A252" s="29"/>
      <c r="B252" s="28"/>
      <c r="C252" s="28"/>
      <c r="D252" s="27"/>
      <c r="E252" s="27"/>
      <c r="F252" s="27"/>
      <c r="G252" s="27"/>
      <c r="H252" s="26"/>
    </row>
    <row r="253" spans="1:8" ht="15" x14ac:dyDescent="0.35">
      <c r="A253" s="29"/>
      <c r="B253" s="28"/>
      <c r="C253" s="28"/>
      <c r="D253" s="27"/>
      <c r="E253" s="27"/>
      <c r="F253" s="27"/>
      <c r="G253" s="27"/>
      <c r="H253" s="26"/>
    </row>
    <row r="254" spans="1:8" ht="15" x14ac:dyDescent="0.35">
      <c r="A254" s="29"/>
      <c r="B254" s="28"/>
      <c r="C254" s="28"/>
      <c r="D254" s="27"/>
      <c r="E254" s="27"/>
      <c r="F254" s="27"/>
      <c r="G254" s="27"/>
      <c r="H254" s="26"/>
    </row>
    <row r="255" spans="1:8" ht="15" x14ac:dyDescent="0.35">
      <c r="A255" s="29"/>
      <c r="B255" s="28"/>
      <c r="C255" s="28"/>
      <c r="D255" s="27"/>
      <c r="E255" s="27"/>
      <c r="F255" s="27"/>
      <c r="G255" s="27"/>
      <c r="H255" s="26"/>
    </row>
    <row r="256" spans="1:8" ht="15" x14ac:dyDescent="0.35">
      <c r="A256" s="29"/>
      <c r="B256" s="28"/>
      <c r="C256" s="28"/>
      <c r="D256" s="27"/>
      <c r="E256" s="27"/>
      <c r="F256" s="27"/>
      <c r="G256" s="27"/>
      <c r="H256" s="26"/>
    </row>
    <row r="257" ht="15" x14ac:dyDescent="0.35"/>
    <row r="258" ht="15" x14ac:dyDescent="0.35"/>
    <row r="259" ht="15" x14ac:dyDescent="0.35"/>
    <row r="260" ht="15" x14ac:dyDescent="0.35"/>
    <row r="261" ht="15" x14ac:dyDescent="0.35"/>
    <row r="262" ht="15" x14ac:dyDescent="0.35"/>
    <row r="263" ht="15" x14ac:dyDescent="0.35"/>
    <row r="264" ht="15" x14ac:dyDescent="0.35"/>
    <row r="265" ht="15" x14ac:dyDescent="0.35"/>
    <row r="266" ht="15" x14ac:dyDescent="0.35"/>
    <row r="267" ht="15" x14ac:dyDescent="0.35"/>
    <row r="268" ht="15" x14ac:dyDescent="0.35"/>
    <row r="269" ht="15" x14ac:dyDescent="0.35"/>
    <row r="270" ht="15" x14ac:dyDescent="0.35"/>
    <row r="271" ht="15" x14ac:dyDescent="0.35"/>
    <row r="272" ht="15" x14ac:dyDescent="0.35"/>
    <row r="273" ht="15" x14ac:dyDescent="0.35"/>
    <row r="274" ht="15" x14ac:dyDescent="0.35"/>
    <row r="275" ht="15" x14ac:dyDescent="0.35"/>
    <row r="276" ht="15" x14ac:dyDescent="0.35"/>
    <row r="277" ht="15" x14ac:dyDescent="0.35"/>
    <row r="278" ht="15" x14ac:dyDescent="0.35"/>
    <row r="279" ht="15" x14ac:dyDescent="0.35"/>
    <row r="280" ht="15" x14ac:dyDescent="0.35"/>
    <row r="281" ht="15" x14ac:dyDescent="0.35"/>
    <row r="282" ht="15" x14ac:dyDescent="0.35"/>
    <row r="283" ht="15" x14ac:dyDescent="0.35"/>
    <row r="284" ht="15" x14ac:dyDescent="0.35"/>
    <row r="285" ht="15" x14ac:dyDescent="0.35"/>
    <row r="286" ht="15" x14ac:dyDescent="0.35"/>
    <row r="287" ht="15" x14ac:dyDescent="0.35"/>
    <row r="288" ht="15" x14ac:dyDescent="0.35"/>
    <row r="289" ht="15" x14ac:dyDescent="0.35"/>
    <row r="290" ht="15" x14ac:dyDescent="0.35"/>
    <row r="291" ht="15" x14ac:dyDescent="0.35"/>
    <row r="292" ht="15" x14ac:dyDescent="0.35"/>
    <row r="293" ht="15" x14ac:dyDescent="0.35"/>
    <row r="294" ht="15" x14ac:dyDescent="0.35"/>
    <row r="295" ht="15" x14ac:dyDescent="0.35"/>
    <row r="296" ht="15" x14ac:dyDescent="0.35"/>
    <row r="297" ht="15" x14ac:dyDescent="0.35"/>
    <row r="298" ht="15" x14ac:dyDescent="0.35"/>
    <row r="299" ht="15" x14ac:dyDescent="0.35"/>
    <row r="300" ht="15" x14ac:dyDescent="0.35"/>
    <row r="301" ht="15" x14ac:dyDescent="0.35"/>
    <row r="302" ht="15" x14ac:dyDescent="0.35"/>
    <row r="303" ht="15" x14ac:dyDescent="0.35"/>
    <row r="304" ht="15" x14ac:dyDescent="0.35"/>
    <row r="305" ht="15" x14ac:dyDescent="0.35"/>
    <row r="306" ht="15" x14ac:dyDescent="0.35"/>
    <row r="307" ht="15" x14ac:dyDescent="0.35"/>
    <row r="308" ht="15" x14ac:dyDescent="0.35"/>
    <row r="309" ht="15" x14ac:dyDescent="0.35"/>
    <row r="310" ht="15" x14ac:dyDescent="0.35"/>
    <row r="311" ht="15" x14ac:dyDescent="0.35"/>
    <row r="312" ht="15" x14ac:dyDescent="0.35"/>
    <row r="313" ht="15" x14ac:dyDescent="0.35"/>
    <row r="314" ht="15" x14ac:dyDescent="0.35"/>
    <row r="315" ht="15" x14ac:dyDescent="0.35"/>
    <row r="316" ht="15" x14ac:dyDescent="0.35"/>
    <row r="317" ht="15" x14ac:dyDescent="0.35"/>
    <row r="318" ht="15" x14ac:dyDescent="0.35"/>
    <row r="319" ht="15" x14ac:dyDescent="0.35"/>
    <row r="320" ht="15" x14ac:dyDescent="0.35"/>
    <row r="321" ht="15" x14ac:dyDescent="0.35"/>
    <row r="322" ht="15" x14ac:dyDescent="0.35"/>
    <row r="323" ht="15" x14ac:dyDescent="0.35"/>
    <row r="324" ht="15" x14ac:dyDescent="0.35"/>
    <row r="325" ht="15" x14ac:dyDescent="0.35"/>
    <row r="326" ht="15" x14ac:dyDescent="0.35"/>
    <row r="327" ht="15" x14ac:dyDescent="0.35"/>
    <row r="328" ht="15" x14ac:dyDescent="0.35"/>
    <row r="329" ht="15" x14ac:dyDescent="0.35"/>
    <row r="330" ht="15" x14ac:dyDescent="0.35"/>
    <row r="331" ht="15" x14ac:dyDescent="0.35"/>
    <row r="332" ht="15" x14ac:dyDescent="0.35"/>
    <row r="333" ht="15" x14ac:dyDescent="0.35"/>
    <row r="334" ht="15" x14ac:dyDescent="0.35"/>
    <row r="335" ht="15" x14ac:dyDescent="0.35"/>
    <row r="336" ht="15" x14ac:dyDescent="0.35"/>
    <row r="337" ht="15" x14ac:dyDescent="0.35"/>
    <row r="338" ht="15" x14ac:dyDescent="0.35"/>
    <row r="339" ht="15" x14ac:dyDescent="0.35"/>
    <row r="340" ht="15" x14ac:dyDescent="0.35"/>
    <row r="341" ht="15" x14ac:dyDescent="0.35"/>
    <row r="342" ht="15" x14ac:dyDescent="0.35"/>
    <row r="343" ht="15" x14ac:dyDescent="0.35"/>
    <row r="344" ht="15" x14ac:dyDescent="0.35"/>
    <row r="345" ht="15" x14ac:dyDescent="0.35"/>
    <row r="346" ht="15" x14ac:dyDescent="0.35"/>
    <row r="347" ht="15" x14ac:dyDescent="0.35"/>
    <row r="348" ht="15" x14ac:dyDescent="0.35"/>
    <row r="349" ht="15" x14ac:dyDescent="0.35"/>
    <row r="350" ht="15" x14ac:dyDescent="0.35"/>
    <row r="351" ht="15" x14ac:dyDescent="0.35"/>
    <row r="352" ht="15" x14ac:dyDescent="0.35"/>
    <row r="353" ht="15" x14ac:dyDescent="0.35"/>
    <row r="354" ht="15" x14ac:dyDescent="0.35"/>
    <row r="355" ht="15" x14ac:dyDescent="0.35"/>
  </sheetData>
  <mergeCells count="1">
    <mergeCell ref="A1:L1"/>
  </mergeCells>
  <conditionalFormatting sqref="B90:D92">
    <cfRule type="expression" dxfId="89" priority="130">
      <formula>$F90 ="Gereed"</formula>
    </cfRule>
    <cfRule type="expression" dxfId="88" priority="131">
      <formula>$F90 = "Later uitvoeren"</formula>
    </cfRule>
    <cfRule type="expression" dxfId="87" priority="132">
      <formula xml:space="preserve"> $F90 = "Niet van toepassing"</formula>
    </cfRule>
  </conditionalFormatting>
  <conditionalFormatting sqref="D81:D82">
    <cfRule type="expression" dxfId="86" priority="114">
      <formula xml:space="preserve"> $F84 = "Niet van toepassing"</formula>
    </cfRule>
    <cfRule type="expression" dxfId="85" priority="113">
      <formula>$F84 = "Later uitvoeren"</formula>
    </cfRule>
    <cfRule type="expression" dxfId="84" priority="112">
      <formula>$F84 ="Gereed"</formula>
    </cfRule>
  </conditionalFormatting>
  <conditionalFormatting sqref="D83">
    <cfRule type="expression" dxfId="83" priority="104">
      <formula>$F85 = "Later uitvoeren"</formula>
    </cfRule>
    <cfRule type="expression" dxfId="82" priority="105">
      <formula xml:space="preserve"> $F85 = "Niet van toepassing"</formula>
    </cfRule>
    <cfRule type="expression" dxfId="81" priority="103">
      <formula>$F85 ="Gereed"</formula>
    </cfRule>
  </conditionalFormatting>
  <conditionalFormatting sqref="D83:D84">
    <cfRule type="expression" dxfId="80" priority="102">
      <formula xml:space="preserve"> $F83 = "Niet van toepassing"</formula>
    </cfRule>
    <cfRule type="expression" dxfId="79" priority="101">
      <formula>$F83 = "Later uitvoeren"</formula>
    </cfRule>
    <cfRule type="expression" dxfId="78" priority="100">
      <formula>$F83 ="Gereed"</formula>
    </cfRule>
  </conditionalFormatting>
  <conditionalFormatting sqref="D85">
    <cfRule type="expression" dxfId="77" priority="109">
      <formula>$F87 ="Gereed"</formula>
    </cfRule>
    <cfRule type="expression" dxfId="76" priority="111">
      <formula xml:space="preserve"> $F87 = "Niet van toepassing"</formula>
    </cfRule>
    <cfRule type="expression" dxfId="75" priority="110">
      <formula>$F87 = "Later uitvoeren"</formula>
    </cfRule>
  </conditionalFormatting>
  <conditionalFormatting sqref="D86">
    <cfRule type="expression" dxfId="74" priority="127">
      <formula>$F86 ="Gereed"</formula>
    </cfRule>
    <cfRule type="expression" dxfId="73" priority="129">
      <formula xml:space="preserve"> $F86 = "Niet van toepassing"</formula>
    </cfRule>
    <cfRule type="expression" dxfId="72" priority="128">
      <formula>$F86 = "Later uitvoeren"</formula>
    </cfRule>
  </conditionalFormatting>
  <conditionalFormatting sqref="D87">
    <cfRule type="expression" dxfId="71" priority="126">
      <formula xml:space="preserve"> $F88 = "Niet van toepassing"</formula>
    </cfRule>
    <cfRule type="expression" dxfId="70" priority="125">
      <formula>$F88 = "Later uitvoeren"</formula>
    </cfRule>
    <cfRule type="expression" dxfId="69" priority="124">
      <formula>$F88 ="Gereed"</formula>
    </cfRule>
    <cfRule type="expression" dxfId="68" priority="120">
      <formula xml:space="preserve"> $F88 = "Niet van toepassing"</formula>
    </cfRule>
    <cfRule type="expression" dxfId="67" priority="119">
      <formula>$F88 = "Later uitvoeren"</formula>
    </cfRule>
    <cfRule type="expression" dxfId="66" priority="118">
      <formula>$F88 ="Gereed"</formula>
    </cfRule>
  </conditionalFormatting>
  <conditionalFormatting sqref="D88">
    <cfRule type="expression" dxfId="65" priority="123">
      <formula xml:space="preserve"> $F88 = "Niet van toepassing"</formula>
    </cfRule>
    <cfRule type="expression" dxfId="64" priority="122">
      <formula>$F88 = "Later uitvoeren"</formula>
    </cfRule>
    <cfRule type="expression" dxfId="63" priority="121">
      <formula>$F88 ="Gereed"</formula>
    </cfRule>
    <cfRule type="expression" dxfId="62" priority="93">
      <formula xml:space="preserve"> $F88 = "Niet van toepassing"</formula>
    </cfRule>
    <cfRule type="expression" dxfId="61" priority="91">
      <formula>$F88 ="Gereed"</formula>
    </cfRule>
    <cfRule type="expression" dxfId="60" priority="92">
      <formula>$F88 = "Later uitvoeren"</formula>
    </cfRule>
  </conditionalFormatting>
  <conditionalFormatting sqref="D88:D89 E4:F29 B4:C54 G4:J66 A4:A127 E30:E34 F30:F66 D31:D77 C55 B56:C66 B67:B77 C67:C78 H67:J80 E67:F81 G67:G89 B78:D80 H81:H83 F82:F83 E84:F89 H84:J89 F90:J91 E92:J92 B93:J94">
    <cfRule type="expression" dxfId="59" priority="133">
      <formula>$F4 ="Gereed"</formula>
    </cfRule>
  </conditionalFormatting>
  <conditionalFormatting sqref="D88:D89">
    <cfRule type="expression" dxfId="58" priority="117">
      <formula xml:space="preserve"> $F88 = "Niet van toepassing"</formula>
    </cfRule>
    <cfRule type="expression" dxfId="57" priority="96">
      <formula xml:space="preserve"> $F88 = "Niet van toepassing"</formula>
    </cfRule>
    <cfRule type="expression" dxfId="56" priority="94">
      <formula>$F88 ="Gereed"</formula>
    </cfRule>
    <cfRule type="expression" dxfId="55" priority="95">
      <formula>$F88 = "Later uitvoeren"</formula>
    </cfRule>
    <cfRule type="expression" dxfId="54" priority="115">
      <formula>$F88 ="Gereed"</formula>
    </cfRule>
    <cfRule type="expression" dxfId="53" priority="116">
      <formula>$F88 = "Later uitvoeren"</formula>
    </cfRule>
  </conditionalFormatting>
  <conditionalFormatting sqref="E35 B55">
    <cfRule type="expression" dxfId="52" priority="157">
      <formula>#REF! ="Gereed"</formula>
    </cfRule>
    <cfRule type="expression" dxfId="51" priority="158">
      <formula>#REF! = "Later uitvoeren"</formula>
    </cfRule>
    <cfRule type="expression" dxfId="50" priority="159">
      <formula xml:space="preserve"> #REF! = "Niet van toepassing"</formula>
    </cfRule>
  </conditionalFormatting>
  <conditionalFormatting sqref="E36:E37 E90">
    <cfRule type="expression" dxfId="49" priority="24">
      <formula xml:space="preserve"> $F37 = "Niet van toepassing"</formula>
    </cfRule>
    <cfRule type="expression" dxfId="48" priority="23">
      <formula>$F37 = "Later uitvoeren"</formula>
    </cfRule>
    <cfRule type="expression" dxfId="47" priority="22">
      <formula>$F37 ="Gereed"</formula>
    </cfRule>
  </conditionalFormatting>
  <conditionalFormatting sqref="E38">
    <cfRule type="expression" dxfId="46" priority="33">
      <formula xml:space="preserve"> $F40 = "Niet van toepassing"</formula>
    </cfRule>
    <cfRule type="expression" dxfId="45" priority="32">
      <formula>$F40 = "Later uitvoeren"</formula>
    </cfRule>
    <cfRule type="expression" dxfId="44" priority="31">
      <formula>$F40 ="Gereed"</formula>
    </cfRule>
  </conditionalFormatting>
  <conditionalFormatting sqref="E38:E39">
    <cfRule type="expression" dxfId="43" priority="39">
      <formula xml:space="preserve"> $F40 = "Niet van toepassing"</formula>
    </cfRule>
    <cfRule type="expression" dxfId="42" priority="37">
      <formula>$F40 ="Gereed"</formula>
    </cfRule>
    <cfRule type="expression" dxfId="41" priority="38">
      <formula>$F40 = "Later uitvoeren"</formula>
    </cfRule>
  </conditionalFormatting>
  <conditionalFormatting sqref="E39">
    <cfRule type="expression" dxfId="40" priority="15">
      <formula xml:space="preserve"> $F39 = "Niet van toepassing"</formula>
    </cfRule>
    <cfRule type="expression" dxfId="39" priority="13">
      <formula>$F39 ="Gereed"</formula>
    </cfRule>
    <cfRule type="expression" dxfId="38" priority="14">
      <formula>$F39 = "Later uitvoeren"</formula>
    </cfRule>
  </conditionalFormatting>
  <conditionalFormatting sqref="E39:E41">
    <cfRule type="expression" dxfId="37" priority="29">
      <formula>$F39 = "Later uitvoeren"</formula>
    </cfRule>
    <cfRule type="expression" dxfId="36" priority="28">
      <formula>$F39 ="Gereed"</formula>
    </cfRule>
    <cfRule type="expression" dxfId="35" priority="12">
      <formula xml:space="preserve"> $F39 = "Niet van toepassing"</formula>
    </cfRule>
    <cfRule type="expression" dxfId="34" priority="11">
      <formula>$F39 = "Later uitvoeren"</formula>
    </cfRule>
    <cfRule type="expression" dxfId="33" priority="10">
      <formula>$F39 ="Gereed"</formula>
    </cfRule>
    <cfRule type="expression" dxfId="32" priority="30">
      <formula xml:space="preserve"> $F39 = "Niet van toepassing"</formula>
    </cfRule>
  </conditionalFormatting>
  <conditionalFormatting sqref="E40">
    <cfRule type="expression" dxfId="31" priority="8">
      <formula>$F40 = "Later uitvoeren"</formula>
    </cfRule>
    <cfRule type="expression" dxfId="30" priority="9">
      <formula xml:space="preserve"> $F40 = "Niet van toepassing"</formula>
    </cfRule>
    <cfRule type="expression" dxfId="29" priority="34">
      <formula>$F40 ="Gereed"</formula>
    </cfRule>
    <cfRule type="expression" dxfId="28" priority="35">
      <formula>$F40 = "Later uitvoeren"</formula>
    </cfRule>
    <cfRule type="expression" dxfId="27" priority="36">
      <formula xml:space="preserve"> $F40 = "Niet van toepassing"</formula>
    </cfRule>
    <cfRule type="expression" dxfId="26" priority="7">
      <formula>$F40 ="Gereed"</formula>
    </cfRule>
  </conditionalFormatting>
  <conditionalFormatting sqref="E40:E66 B81:C89">
    <cfRule type="expression" dxfId="25" priority="108">
      <formula xml:space="preserve"> $F40 = "Niet van toepassing"</formula>
    </cfRule>
    <cfRule type="expression" dxfId="24" priority="107">
      <formula>$F40 = "Later uitvoeren"</formula>
    </cfRule>
    <cfRule type="expression" dxfId="23" priority="106">
      <formula>$F40 ="Gereed"</formula>
    </cfRule>
  </conditionalFormatting>
  <conditionalFormatting sqref="E82">
    <cfRule type="expression" dxfId="22" priority="165">
      <formula xml:space="preserve"> $F83 = "Niet van toepassing"</formula>
    </cfRule>
    <cfRule type="expression" dxfId="21" priority="163">
      <formula>$F83 ="Gereed"</formula>
    </cfRule>
    <cfRule type="expression" dxfId="20" priority="164">
      <formula>$F83 = "Later uitvoeren"</formula>
    </cfRule>
  </conditionalFormatting>
  <conditionalFormatting sqref="E4:F29 B4:C54 G4:J66 A4:A127 E30:E34 F30:F66 D31:D77 C55 B56:C66 B67:B77 C67:C78 H67:J80 E67:F81 G67:G89 B78:D80 H81:H83 F82:F83 E84:F89 H84:J89 D88:D89 F90:J91 E92:J92 B93:J94">
    <cfRule type="expression" dxfId="19" priority="134">
      <formula>$F4 = "Later uitvoeren"</formula>
    </cfRule>
    <cfRule type="expression" dxfId="18" priority="135">
      <formula xml:space="preserve"> $F4 = "Niet van toepassing"</formula>
    </cfRule>
  </conditionalFormatting>
  <conditionalFormatting sqref="I81:J81">
    <cfRule type="expression" dxfId="17" priority="139">
      <formula>$F81 ="Gereed"</formula>
    </cfRule>
    <cfRule type="expression" dxfId="16" priority="140">
      <formula>$F81 = "Later uitvoeren"</formula>
    </cfRule>
    <cfRule type="expression" dxfId="15" priority="141">
      <formula xml:space="preserve"> $F81 = "Niet van toepassing"</formula>
    </cfRule>
  </conditionalFormatting>
  <conditionalFormatting sqref="I82:J83">
    <cfRule type="expression" dxfId="14" priority="142">
      <formula>$F85 ="Gereed"</formula>
    </cfRule>
    <cfRule type="expression" dxfId="13" priority="143">
      <formula>$F85 = "Later uitvoeren"</formula>
    </cfRule>
    <cfRule type="expression" dxfId="12" priority="144">
      <formula xml:space="preserve"> $F85 = "Niet van toepassing"</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21F6CC0B-6933-4382-ADFC-4F0423060F4E}">
          <x14:formula1>
            <xm:f>Start!$G$16:$G$24</xm:f>
          </x14:formula1>
          <xm:sqref>B2:B1048576</xm:sqref>
        </x14:dataValidation>
        <x14:dataValidation type="list" allowBlank="1" showInputMessage="1" showErrorMessage="1" xr:uid="{68A7E26B-AC0B-408A-A84D-C6A9F842B9A9}">
          <x14:formula1>
            <xm:f>Tabellen!$F$10:$F$12</xm:f>
          </x14:formula1>
          <xm:sqref>F4:F127</xm:sqref>
        </x14:dataValidation>
        <x14:dataValidation type="list" allowBlank="1" showInputMessage="1" showErrorMessage="1" xr:uid="{409E447E-9DCF-4EB5-9708-42B8E6F948FD}">
          <x14:formula1>
            <xm:f>Tabellen!$F$3:$F$5</xm:f>
          </x14:formula1>
          <xm:sqref>G4:G127</xm:sqref>
        </x14:dataValidation>
        <x14:dataValidation type="list" allowBlank="1" showInputMessage="1" showErrorMessage="1" xr:uid="{4082B82D-532B-401E-A2ED-B6E9DCB9F17D}">
          <x14:formula1>
            <xm:f>Tabellen!$D$10:$D$17</xm:f>
          </x14:formula1>
          <xm:sqref>I2:I1048576</xm:sqref>
        </x14:dataValidation>
        <x14:dataValidation type="list" allowBlank="1" showInputMessage="1" showErrorMessage="1" xr:uid="{A5EAB882-57F4-4C3B-AB86-7A2520B93A90}">
          <x14:formula1>
            <xm:f>Tabellen!$B$23:$B$68</xm:f>
          </x14:formula1>
          <xm:sqref>C4:C127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9B32-0291-4ABF-A7B8-BDC856B6EA2B}">
  <dimension ref="A1:L231"/>
  <sheetViews>
    <sheetView showGridLines="0" topLeftCell="A3" zoomScale="85" zoomScaleNormal="85" workbookViewId="0">
      <selection activeCell="E26" sqref="E26"/>
    </sheetView>
  </sheetViews>
  <sheetFormatPr defaultColWidth="9.109375" defaultRowHeight="15" x14ac:dyDescent="0.35"/>
  <cols>
    <col min="1" max="1" width="6.6640625" style="25" bestFit="1" customWidth="1"/>
    <col min="2" max="2" width="12.109375" style="24" bestFit="1" customWidth="1"/>
    <col min="3" max="3" width="26" style="24" bestFit="1" customWidth="1"/>
    <col min="4" max="4" width="13" style="22" bestFit="1" customWidth="1"/>
    <col min="5" max="5" width="85" style="22" customWidth="1"/>
    <col min="6" max="6" width="32.88671875" style="22" bestFit="1" customWidth="1"/>
    <col min="7" max="7" width="17.6640625" style="22" bestFit="1" customWidth="1"/>
    <col min="8" max="8" width="26.109375" style="23" bestFit="1" customWidth="1"/>
    <col min="9" max="9" width="14.44140625" style="22" customWidth="1"/>
    <col min="10" max="10" width="17.33203125" style="22" customWidth="1"/>
    <col min="11" max="11" width="26" style="22" bestFit="1" customWidth="1"/>
    <col min="12" max="12" width="94" style="21" customWidth="1"/>
    <col min="13" max="16384" width="9.109375" style="21"/>
  </cols>
  <sheetData>
    <row r="1" spans="1:12" s="31" customFormat="1" ht="31.5" customHeight="1" x14ac:dyDescent="0.35">
      <c r="A1" s="55" t="s">
        <v>19</v>
      </c>
      <c r="B1" s="55"/>
      <c r="C1" s="55"/>
      <c r="D1" s="55"/>
      <c r="E1" s="55"/>
      <c r="F1" s="55"/>
      <c r="G1" s="55"/>
      <c r="H1" s="55"/>
      <c r="I1" s="55"/>
      <c r="J1" s="55"/>
      <c r="K1" s="55"/>
      <c r="L1" s="55"/>
    </row>
    <row r="2" spans="1:12" s="31" customFormat="1" ht="15.6" customHeight="1" x14ac:dyDescent="0.35">
      <c r="A2" s="50">
        <v>1</v>
      </c>
      <c r="B2" s="49"/>
      <c r="C2" s="49"/>
      <c r="D2" s="49"/>
      <c r="E2" s="49"/>
      <c r="F2" s="49"/>
      <c r="G2" s="49"/>
      <c r="H2" s="49"/>
      <c r="I2" s="49"/>
      <c r="J2" s="32"/>
      <c r="K2" s="22"/>
    </row>
    <row r="3" spans="1:12" s="46" customFormat="1" ht="17.25" customHeight="1" x14ac:dyDescent="0.35">
      <c r="A3" s="43" t="s">
        <v>20</v>
      </c>
      <c r="B3" s="43" t="s">
        <v>21</v>
      </c>
      <c r="C3" s="43" t="s">
        <v>22</v>
      </c>
      <c r="D3" s="44" t="s">
        <v>23</v>
      </c>
      <c r="E3" s="45" t="s">
        <v>171</v>
      </c>
      <c r="F3" s="44" t="s">
        <v>25</v>
      </c>
      <c r="G3" s="44" t="s">
        <v>26</v>
      </c>
      <c r="H3" s="44" t="s">
        <v>27</v>
      </c>
      <c r="I3" s="44" t="s">
        <v>28</v>
      </c>
      <c r="J3" s="44" t="s">
        <v>29</v>
      </c>
      <c r="K3" s="44" t="s">
        <v>30</v>
      </c>
      <c r="L3" s="44" t="s">
        <v>31</v>
      </c>
    </row>
    <row r="4" spans="1:12" x14ac:dyDescent="0.35">
      <c r="A4" s="29">
        <f>A2</f>
        <v>1</v>
      </c>
      <c r="B4" s="28" t="s">
        <v>9</v>
      </c>
      <c r="C4" s="28" t="s">
        <v>118</v>
      </c>
      <c r="D4" s="30" t="str">
        <f>_xlfn.XLOOKUP(B4,Start!$G$16:$G$24,Start!$H$16:$H$24)</f>
        <v>Ja</v>
      </c>
      <c r="E4" s="27" t="s">
        <v>172</v>
      </c>
      <c r="F4" s="27" t="s">
        <v>34</v>
      </c>
      <c r="G4" s="26" t="s">
        <v>35</v>
      </c>
      <c r="H4" s="26"/>
      <c r="K4" s="35" t="str">
        <f>IF(F4="Voor livegang",TEXT(Start!$H$11,"dd-mm-yyyy"),IF(F4="Tijdens livegang",TEXT(Start!$H$10,"dd-mm-yyyy"),""))</f>
        <v>25-12-2025</v>
      </c>
      <c r="L4" s="33"/>
    </row>
    <row r="5" spans="1:12" x14ac:dyDescent="0.35">
      <c r="A5" s="29">
        <f t="shared" ref="A5:A36" si="0">$A4+1</f>
        <v>2</v>
      </c>
      <c r="B5" s="28" t="s">
        <v>9</v>
      </c>
      <c r="C5" s="28" t="s">
        <v>118</v>
      </c>
      <c r="D5" s="30" t="str">
        <f>_xlfn.XLOOKUP(B5,Start!$G$16:$G$24,Start!$H$16:$H$24)</f>
        <v>Ja</v>
      </c>
      <c r="E5" s="27" t="s">
        <v>173</v>
      </c>
      <c r="F5" s="27" t="s">
        <v>34</v>
      </c>
      <c r="G5" s="26" t="s">
        <v>35</v>
      </c>
      <c r="H5" s="26"/>
      <c r="K5" s="35" t="str">
        <f>IF(F5="Voor livegang",TEXT(Start!$H$11,"dd-mm-yyyy"),IF(F5="Tijdens livegang",TEXT(Start!$H$10,"dd-mm-yyyy"),""))</f>
        <v>25-12-2025</v>
      </c>
      <c r="L5" s="33"/>
    </row>
    <row r="6" spans="1:12" x14ac:dyDescent="0.35">
      <c r="A6" s="29">
        <f t="shared" si="0"/>
        <v>3</v>
      </c>
      <c r="B6" s="28" t="s">
        <v>9</v>
      </c>
      <c r="C6" s="28" t="s">
        <v>118</v>
      </c>
      <c r="D6" s="27" t="str">
        <f>_xlfn.XLOOKUP(B6,Start!$G$16:$G$24,Start!$H$16:$H$24)</f>
        <v>Ja</v>
      </c>
      <c r="E6" s="27" t="s">
        <v>174</v>
      </c>
      <c r="F6" s="27" t="s">
        <v>34</v>
      </c>
      <c r="G6" s="26" t="s">
        <v>35</v>
      </c>
      <c r="H6" s="26"/>
      <c r="K6" s="35" t="str">
        <f>IF(F6="Voor livegang",TEXT(Start!$H$11,"dd-mm-yyyy"),IF(F6="Tijdens livegang",TEXT(Start!$H$10,"dd-mm-yyyy"),""))</f>
        <v>25-12-2025</v>
      </c>
      <c r="L6" s="33"/>
    </row>
    <row r="7" spans="1:12" x14ac:dyDescent="0.35">
      <c r="A7" s="29">
        <f t="shared" si="0"/>
        <v>4</v>
      </c>
      <c r="B7" s="28" t="s">
        <v>9</v>
      </c>
      <c r="C7" s="28" t="s">
        <v>118</v>
      </c>
      <c r="D7" s="27" t="str">
        <f>_xlfn.XLOOKUP(B7,Start!$G$16:$G$24,Start!$H$16:$H$24)</f>
        <v>Ja</v>
      </c>
      <c r="E7" s="27" t="s">
        <v>175</v>
      </c>
      <c r="F7" s="27" t="s">
        <v>34</v>
      </c>
      <c r="G7" s="26" t="s">
        <v>35</v>
      </c>
      <c r="H7" s="26"/>
      <c r="K7" s="35" t="str">
        <f>IF(F7="Voor livegang",TEXT(Start!$H$11,"dd-mm-yyyy"),IF(F7="Tijdens livegang",TEXT(Start!$H$10,"dd-mm-yyyy"),""))</f>
        <v>25-12-2025</v>
      </c>
      <c r="L7" s="33"/>
    </row>
    <row r="8" spans="1:12" x14ac:dyDescent="0.35">
      <c r="A8" s="29">
        <f t="shared" si="0"/>
        <v>5</v>
      </c>
      <c r="B8" s="28" t="s">
        <v>9</v>
      </c>
      <c r="C8" s="28" t="s">
        <v>42</v>
      </c>
      <c r="D8" s="30" t="str">
        <f>_xlfn.XLOOKUP(B8,Start!$G$16:$G$24,Start!$H$16:$H$24)</f>
        <v>Ja</v>
      </c>
      <c r="E8" s="38" t="s">
        <v>176</v>
      </c>
      <c r="F8" s="27" t="s">
        <v>34</v>
      </c>
      <c r="G8" s="26" t="s">
        <v>35</v>
      </c>
      <c r="H8" s="26"/>
      <c r="K8" s="35" t="str">
        <f>IF(F8="Voor livegang",TEXT(Start!$H$11,"dd-mm-yyyy"),IF(F8="Tijdens livegang",TEXT(Start!$H$10,"dd-mm-yyyy"),""))</f>
        <v>25-12-2025</v>
      </c>
      <c r="L8" s="33"/>
    </row>
    <row r="9" spans="1:12" x14ac:dyDescent="0.35">
      <c r="A9" s="29">
        <f t="shared" si="0"/>
        <v>6</v>
      </c>
      <c r="B9" s="28" t="s">
        <v>9</v>
      </c>
      <c r="C9" s="28" t="s">
        <v>42</v>
      </c>
      <c r="D9" s="30" t="str">
        <f>_xlfn.XLOOKUP(B9,Start!$G$16:$G$24,Start!$H$16:$H$24)</f>
        <v>Ja</v>
      </c>
      <c r="E9" s="38" t="s">
        <v>177</v>
      </c>
      <c r="F9" s="27" t="s">
        <v>34</v>
      </c>
      <c r="G9" s="26" t="s">
        <v>35</v>
      </c>
      <c r="H9" s="26"/>
      <c r="K9" s="35" t="str">
        <f>IF(F9="Voor livegang",TEXT(Start!$H$11,"dd-mm-yyyy"),IF(F9="Tijdens livegang",TEXT(Start!$H$10,"dd-mm-yyyy"),""))</f>
        <v>25-12-2025</v>
      </c>
      <c r="L9" s="33"/>
    </row>
    <row r="10" spans="1:12" s="31" customFormat="1" x14ac:dyDescent="0.35">
      <c r="A10" s="29">
        <f t="shared" si="0"/>
        <v>7</v>
      </c>
      <c r="B10" s="28" t="s">
        <v>9</v>
      </c>
      <c r="C10" s="28" t="s">
        <v>42</v>
      </c>
      <c r="D10" s="22" t="str">
        <f>_xlfn.XLOOKUP(B10,Start!$G$16:$G$24,Start!$H$16:$H$24)</f>
        <v>Ja</v>
      </c>
      <c r="E10" s="27" t="s">
        <v>178</v>
      </c>
      <c r="F10" s="27" t="s">
        <v>34</v>
      </c>
      <c r="G10" s="26" t="s">
        <v>35</v>
      </c>
      <c r="H10" s="26"/>
      <c r="I10" s="22"/>
      <c r="J10" s="22"/>
      <c r="K10" s="35" t="str">
        <f>IF(F10="Voor livegang",TEXT(Start!$H$11,"dd-mm-yyyy"),IF(F10="Tijdens livegang",TEXT(Start!$H$10,"dd-mm-yyyy"),""))</f>
        <v>25-12-2025</v>
      </c>
      <c r="L10" s="33"/>
    </row>
    <row r="11" spans="1:12" x14ac:dyDescent="0.35">
      <c r="A11" s="29">
        <f t="shared" si="0"/>
        <v>8</v>
      </c>
      <c r="B11" s="28" t="s">
        <v>9</v>
      </c>
      <c r="C11" s="28" t="s">
        <v>58</v>
      </c>
      <c r="D11" s="30" t="str">
        <f>_xlfn.XLOOKUP(B11,Start!$G$16:$G$24,Start!$H$16:$H$24)</f>
        <v>Ja</v>
      </c>
      <c r="E11" s="27" t="s">
        <v>179</v>
      </c>
      <c r="F11" s="27" t="s">
        <v>34</v>
      </c>
      <c r="G11" s="26" t="s">
        <v>35</v>
      </c>
      <c r="H11" s="26"/>
      <c r="K11" s="35" t="str">
        <f>IF(F11="Voor livegang",TEXT(Start!$H$11,"dd-mm-yyyy"),IF(F11="Tijdens livegang",TEXT(Start!$H$10,"dd-mm-yyyy"),""))</f>
        <v>25-12-2025</v>
      </c>
      <c r="L11" s="33"/>
    </row>
    <row r="12" spans="1:12" x14ac:dyDescent="0.35">
      <c r="A12" s="29">
        <f t="shared" si="0"/>
        <v>9</v>
      </c>
      <c r="B12" s="28" t="s">
        <v>9</v>
      </c>
      <c r="C12" s="28" t="s">
        <v>180</v>
      </c>
      <c r="D12" s="22" t="str">
        <f>_xlfn.XLOOKUP(B12,Start!$G$16:$G$24,Start!$H$16:$H$24)</f>
        <v>Ja</v>
      </c>
      <c r="E12" s="27" t="s">
        <v>181</v>
      </c>
      <c r="F12" s="27" t="s">
        <v>34</v>
      </c>
      <c r="G12" s="26" t="s">
        <v>35</v>
      </c>
      <c r="H12" s="26"/>
      <c r="K12" s="35" t="str">
        <f>IF(F12="Voor livegang",TEXT(Start!$H$11,"dd-mm-yyyy"),IF(F12="Tijdens livegang",TEXT(Start!$H$10,"dd-mm-yyyy"),""))</f>
        <v>25-12-2025</v>
      </c>
      <c r="L12" s="33"/>
    </row>
    <row r="13" spans="1:12" x14ac:dyDescent="0.35">
      <c r="A13" s="29">
        <f t="shared" si="0"/>
        <v>10</v>
      </c>
      <c r="B13" s="28" t="s">
        <v>9</v>
      </c>
      <c r="C13" s="28" t="s">
        <v>182</v>
      </c>
      <c r="D13" s="22" t="str">
        <f>_xlfn.XLOOKUP(B13,Start!$G$16:$G$24,Start!$H$16:$H$24)</f>
        <v>Ja</v>
      </c>
      <c r="E13" s="27" t="s">
        <v>183</v>
      </c>
      <c r="F13" s="27" t="s">
        <v>34</v>
      </c>
      <c r="G13" s="26" t="s">
        <v>35</v>
      </c>
      <c r="H13" s="26"/>
      <c r="K13" s="35" t="str">
        <f>IF(F13="Voor livegang",TEXT(Start!$H$11,"dd-mm-yyyy"),IF(F13="Tijdens livegang",TEXT(Start!$H$10,"dd-mm-yyyy"),""))</f>
        <v>25-12-2025</v>
      </c>
      <c r="L13" s="33"/>
    </row>
    <row r="14" spans="1:12" s="31" customFormat="1" ht="30" x14ac:dyDescent="0.35">
      <c r="A14" s="29">
        <f t="shared" si="0"/>
        <v>11</v>
      </c>
      <c r="B14" s="28" t="s">
        <v>9</v>
      </c>
      <c r="C14" s="28" t="s">
        <v>118</v>
      </c>
      <c r="D14" s="22" t="str">
        <f>_xlfn.XLOOKUP(B14,Start!$G$16:$G$24,Start!$H$16:$H$24)</f>
        <v>Ja</v>
      </c>
      <c r="E14" s="27" t="s">
        <v>184</v>
      </c>
      <c r="F14" s="27" t="s">
        <v>34</v>
      </c>
      <c r="G14" s="26" t="s">
        <v>57</v>
      </c>
      <c r="H14" s="26"/>
      <c r="I14" s="22"/>
      <c r="J14" s="22"/>
      <c r="K14" s="35" t="str">
        <f>IF(F14="Voor livegang",TEXT(Start!$H$11,"dd-mm-yyyy"),IF(F14="Tijdens livegang",TEXT(Start!$H$10,"dd-mm-yyyy"),""))</f>
        <v>25-12-2025</v>
      </c>
      <c r="L14" s="33"/>
    </row>
    <row r="15" spans="1:12" s="31" customFormat="1" ht="30" x14ac:dyDescent="0.35">
      <c r="A15" s="29">
        <f t="shared" si="0"/>
        <v>12</v>
      </c>
      <c r="B15" s="28" t="s">
        <v>9</v>
      </c>
      <c r="C15" s="28" t="s">
        <v>42</v>
      </c>
      <c r="D15" s="21" t="str">
        <f>_xlfn.XLOOKUP(B15,Start!$G$16:$G$24,Start!$H$16:$H$24)</f>
        <v>Ja</v>
      </c>
      <c r="E15" s="27" t="s">
        <v>185</v>
      </c>
      <c r="F15" s="27" t="s">
        <v>34</v>
      </c>
      <c r="G15" s="26" t="s">
        <v>57</v>
      </c>
      <c r="H15" s="26"/>
      <c r="I15" s="22"/>
      <c r="J15" s="22"/>
      <c r="K15" s="35" t="str">
        <f>IF(F15="Voor livegang",TEXT(Start!$H$11,"dd-mm-yyyy"),IF(F15="Tijdens livegang",TEXT(Start!$H$10,"dd-mm-yyyy"),""))</f>
        <v>25-12-2025</v>
      </c>
      <c r="L15" s="34"/>
    </row>
    <row r="16" spans="1:12" x14ac:dyDescent="0.35">
      <c r="A16" s="29">
        <f t="shared" si="0"/>
        <v>13</v>
      </c>
      <c r="B16" s="28" t="s">
        <v>9</v>
      </c>
      <c r="C16" s="28" t="s">
        <v>102</v>
      </c>
      <c r="D16" s="22" t="str">
        <f>_xlfn.XLOOKUP(B16,Start!$G$16:$G$24,Start!$H$16:$H$24)</f>
        <v>Ja</v>
      </c>
      <c r="E16" s="27" t="s">
        <v>186</v>
      </c>
      <c r="F16" s="27" t="s">
        <v>34</v>
      </c>
      <c r="G16" s="26" t="s">
        <v>57</v>
      </c>
      <c r="H16" s="26"/>
      <c r="K16" s="35" t="str">
        <f>IF(F16="Voor livegang",TEXT(Start!$H$11,"dd-mm-yyyy"),IF(F16="Tijdens livegang",TEXT(Start!$H$10,"dd-mm-yyyy"),""))</f>
        <v>25-12-2025</v>
      </c>
      <c r="L16" s="33"/>
    </row>
    <row r="17" spans="1:12" x14ac:dyDescent="0.35">
      <c r="A17" s="29">
        <f t="shared" si="0"/>
        <v>14</v>
      </c>
      <c r="B17" s="28" t="s">
        <v>14</v>
      </c>
      <c r="C17" s="28" t="s">
        <v>187</v>
      </c>
      <c r="D17" s="22" t="str">
        <f>_xlfn.XLOOKUP(B17,Start!$G$16:$G$24,Start!$H$16:$H$24)</f>
        <v>Nee</v>
      </c>
      <c r="E17" s="30" t="s">
        <v>188</v>
      </c>
      <c r="F17" s="27" t="s">
        <v>34</v>
      </c>
      <c r="G17" s="26" t="s">
        <v>35</v>
      </c>
      <c r="H17" s="26"/>
      <c r="K17" s="35" t="str">
        <f>IF(F17="Voor livegang",TEXT(Start!$H$11,"dd-mm-yyyy"),IF(F17="Tijdens livegang",TEXT(Start!$H$10,"dd-mm-yyyy"),""))</f>
        <v>25-12-2025</v>
      </c>
      <c r="L17" s="33"/>
    </row>
    <row r="18" spans="1:12" ht="30" x14ac:dyDescent="0.35">
      <c r="A18" s="29">
        <f t="shared" si="0"/>
        <v>15</v>
      </c>
      <c r="B18" s="28" t="s">
        <v>14</v>
      </c>
      <c r="C18" s="28" t="s">
        <v>187</v>
      </c>
      <c r="D18" s="22" t="str">
        <f>_xlfn.XLOOKUP(B18,Start!$G$16:$G$24,Start!$H$16:$H$24)</f>
        <v>Nee</v>
      </c>
      <c r="E18" s="30" t="s">
        <v>189</v>
      </c>
      <c r="F18" s="27" t="s">
        <v>34</v>
      </c>
      <c r="G18" s="26" t="s">
        <v>35</v>
      </c>
      <c r="H18" s="26"/>
      <c r="K18" s="35" t="str">
        <f>IF(F18="Voor livegang",TEXT(Start!$H$11,"dd-mm-yyyy"),IF(F18="Tijdens livegang",TEXT(Start!$H$10,"dd-mm-yyyy"),""))</f>
        <v>25-12-2025</v>
      </c>
      <c r="L18" s="33"/>
    </row>
    <row r="19" spans="1:12" ht="45" x14ac:dyDescent="0.35">
      <c r="A19" s="29">
        <f t="shared" si="0"/>
        <v>16</v>
      </c>
      <c r="B19" s="28" t="s">
        <v>14</v>
      </c>
      <c r="C19" s="28" t="s">
        <v>187</v>
      </c>
      <c r="D19" s="22" t="str">
        <f>_xlfn.XLOOKUP(B19,Start!$G$16:$G$24,Start!$H$16:$H$24)</f>
        <v>Nee</v>
      </c>
      <c r="E19" s="30" t="s">
        <v>190</v>
      </c>
      <c r="F19" s="27" t="s">
        <v>34</v>
      </c>
      <c r="G19" s="26" t="s">
        <v>35</v>
      </c>
      <c r="H19" s="26"/>
      <c r="K19" s="35" t="str">
        <f>IF(F19="Voor livegang",TEXT(Start!$H$11,"dd-mm-yyyy"),IF(F19="Tijdens livegang",TEXT(Start!$H$10,"dd-mm-yyyy"),""))</f>
        <v>25-12-2025</v>
      </c>
      <c r="L19" s="33"/>
    </row>
    <row r="20" spans="1:12" ht="30" x14ac:dyDescent="0.35">
      <c r="A20" s="29">
        <f t="shared" si="0"/>
        <v>17</v>
      </c>
      <c r="B20" s="28" t="s">
        <v>14</v>
      </c>
      <c r="C20" s="28" t="s">
        <v>187</v>
      </c>
      <c r="D20" s="22" t="str">
        <f>_xlfn.XLOOKUP(B20,Start!$G$16:$G$24,Start!$H$16:$H$24)</f>
        <v>Nee</v>
      </c>
      <c r="E20" s="30" t="s">
        <v>191</v>
      </c>
      <c r="F20" s="27" t="s">
        <v>34</v>
      </c>
      <c r="G20" s="26" t="s">
        <v>35</v>
      </c>
      <c r="H20" s="26"/>
      <c r="K20" s="35" t="str">
        <f>IF(F20="Voor livegang",TEXT(Start!$H$11,"dd-mm-yyyy"),IF(F20="Tijdens livegang",TEXT(Start!$H$10,"dd-mm-yyyy"),""))</f>
        <v>25-12-2025</v>
      </c>
      <c r="L20" s="33"/>
    </row>
    <row r="21" spans="1:12" s="31" customFormat="1" ht="30" x14ac:dyDescent="0.35">
      <c r="A21" s="29">
        <f t="shared" si="0"/>
        <v>18</v>
      </c>
      <c r="B21" s="28" t="s">
        <v>14</v>
      </c>
      <c r="C21" s="28" t="s">
        <v>192</v>
      </c>
      <c r="D21" s="22" t="str">
        <f>_xlfn.XLOOKUP(B21,Start!$G$16:$G$24,Start!$H$16:$H$24)</f>
        <v>Nee</v>
      </c>
      <c r="E21" s="30" t="s">
        <v>193</v>
      </c>
      <c r="F21" s="27" t="s">
        <v>34</v>
      </c>
      <c r="G21" s="26" t="s">
        <v>35</v>
      </c>
      <c r="H21" s="26"/>
      <c r="I21" s="22"/>
      <c r="J21" s="22"/>
      <c r="K21" s="35" t="str">
        <f>IF(F21="Voor livegang",TEXT(Start!$H$11,"dd-mm-yyyy"),IF(F21="Tijdens livegang",TEXT(Start!$H$10,"dd-mm-yyyy"),""))</f>
        <v>25-12-2025</v>
      </c>
      <c r="L21" s="33"/>
    </row>
    <row r="22" spans="1:12" ht="45" x14ac:dyDescent="0.35">
      <c r="A22" s="29">
        <f t="shared" si="0"/>
        <v>19</v>
      </c>
      <c r="B22" s="28" t="s">
        <v>14</v>
      </c>
      <c r="C22" s="28" t="s">
        <v>194</v>
      </c>
      <c r="D22" s="21" t="str">
        <f>_xlfn.XLOOKUP(B22,Start!$G$16:$G$24,Start!$H$16:$H$24)</f>
        <v>Nee</v>
      </c>
      <c r="E22" s="30" t="s">
        <v>195</v>
      </c>
      <c r="F22" s="27" t="s">
        <v>34</v>
      </c>
      <c r="G22" s="26" t="s">
        <v>35</v>
      </c>
      <c r="H22" s="26"/>
      <c r="K22" s="35" t="str">
        <f>IF(F22="Voor livegang",TEXT(Start!$H$11,"dd-mm-yyyy"),IF(F22="Tijdens livegang",TEXT(Start!$H$10,"dd-mm-yyyy"),""))</f>
        <v>25-12-2025</v>
      </c>
      <c r="L22" s="34"/>
    </row>
    <row r="23" spans="1:12" x14ac:dyDescent="0.35">
      <c r="A23" s="29">
        <f t="shared" si="0"/>
        <v>20</v>
      </c>
      <c r="B23" s="28" t="s">
        <v>14</v>
      </c>
      <c r="C23" s="28" t="s">
        <v>187</v>
      </c>
      <c r="D23" s="21" t="str">
        <f>_xlfn.XLOOKUP(B23,Start!$G$16:$G$24,Start!$H$16:$H$24)</f>
        <v>Nee</v>
      </c>
      <c r="E23" s="30" t="s">
        <v>196</v>
      </c>
      <c r="F23" s="27" t="s">
        <v>34</v>
      </c>
      <c r="G23" s="26" t="s">
        <v>35</v>
      </c>
      <c r="H23" s="26"/>
      <c r="K23" s="35" t="str">
        <f>IF(F23="Voor livegang",TEXT(Start!$H$11,"dd-mm-yyyy"),IF(F23="Tijdens livegang",TEXT(Start!$H$10,"dd-mm-yyyy"),""))</f>
        <v>25-12-2025</v>
      </c>
      <c r="L23" s="34"/>
    </row>
    <row r="24" spans="1:12" ht="45" x14ac:dyDescent="0.35">
      <c r="A24" s="29">
        <f t="shared" si="0"/>
        <v>21</v>
      </c>
      <c r="B24" s="28" t="s">
        <v>14</v>
      </c>
      <c r="C24" s="28" t="s">
        <v>194</v>
      </c>
      <c r="D24" s="22" t="str">
        <f>_xlfn.XLOOKUP(B24,Start!$G$16:$G$24,Start!$H$16:$H$24)</f>
        <v>Nee</v>
      </c>
      <c r="E24" s="30" t="s">
        <v>197</v>
      </c>
      <c r="F24" s="27" t="s">
        <v>34</v>
      </c>
      <c r="G24" s="26" t="s">
        <v>35</v>
      </c>
      <c r="H24" s="26"/>
      <c r="K24" s="35" t="str">
        <f>IF(F24="Voor livegang",TEXT(Start!$H$11,"dd-mm-yyyy"),IF(F24="Tijdens livegang",TEXT(Start!$H$10,"dd-mm-yyyy"),""))</f>
        <v>25-12-2025</v>
      </c>
      <c r="L24" s="33"/>
    </row>
    <row r="25" spans="1:12" ht="45" x14ac:dyDescent="0.35">
      <c r="A25" s="29">
        <f t="shared" si="0"/>
        <v>22</v>
      </c>
      <c r="B25" s="28" t="s">
        <v>14</v>
      </c>
      <c r="C25" s="28" t="s">
        <v>187</v>
      </c>
      <c r="D25" s="22" t="str">
        <f>_xlfn.XLOOKUP(B25,Start!$G$16:$G$24,Start!$H$16:$H$24)</f>
        <v>Nee</v>
      </c>
      <c r="E25" s="30" t="s">
        <v>198</v>
      </c>
      <c r="F25" s="27" t="s">
        <v>34</v>
      </c>
      <c r="G25" s="26" t="s">
        <v>35</v>
      </c>
      <c r="H25" s="26"/>
      <c r="K25" s="35" t="str">
        <f>IF(F25="Voor livegang",TEXT(Start!$H$11,"dd-mm-yyyy"),IF(F25="Tijdens livegang",TEXT(Start!$H$10,"dd-mm-yyyy"),""))</f>
        <v>25-12-2025</v>
      </c>
      <c r="L25" s="33"/>
    </row>
    <row r="26" spans="1:12" ht="30" x14ac:dyDescent="0.35">
      <c r="A26" s="29">
        <f t="shared" si="0"/>
        <v>23</v>
      </c>
      <c r="B26" s="28" t="s">
        <v>14</v>
      </c>
      <c r="C26" s="28" t="s">
        <v>187</v>
      </c>
      <c r="D26" s="22" t="str">
        <f>_xlfn.XLOOKUP(B26,Start!$G$16:$G$24,Start!$H$16:$H$24)</f>
        <v>Nee</v>
      </c>
      <c r="E26" s="30" t="s">
        <v>199</v>
      </c>
      <c r="F26" s="27" t="s">
        <v>34</v>
      </c>
      <c r="G26" s="26" t="s">
        <v>35</v>
      </c>
      <c r="H26" s="26"/>
      <c r="K26" s="35" t="str">
        <f>IF(F26="Voor livegang",TEXT(Start!$H$11,"dd-mm-yyyy"),IF(F26="Tijdens livegang",TEXT(Start!$H$10,"dd-mm-yyyy"),""))</f>
        <v>25-12-2025</v>
      </c>
      <c r="L26" s="33"/>
    </row>
    <row r="27" spans="1:12" ht="30" x14ac:dyDescent="0.35">
      <c r="A27" s="29">
        <f t="shared" si="0"/>
        <v>24</v>
      </c>
      <c r="B27" s="28" t="s">
        <v>14</v>
      </c>
      <c r="C27" s="28" t="s">
        <v>200</v>
      </c>
      <c r="D27" s="22" t="str">
        <f>_xlfn.XLOOKUP(B27,Start!$G$16:$G$24,Start!$H$16:$H$24)</f>
        <v>Nee</v>
      </c>
      <c r="E27" s="30" t="s">
        <v>201</v>
      </c>
      <c r="F27" s="27" t="s">
        <v>34</v>
      </c>
      <c r="G27" s="26" t="s">
        <v>35</v>
      </c>
      <c r="H27" s="26"/>
      <c r="K27" s="35" t="str">
        <f>IF(F27="Voor livegang",TEXT(Start!$H$11,"dd-mm-yyyy"),IF(F27="Tijdens livegang",TEXT(Start!$H$10,"dd-mm-yyyy"),""))</f>
        <v>25-12-2025</v>
      </c>
      <c r="L27" s="33"/>
    </row>
    <row r="28" spans="1:12" ht="30" x14ac:dyDescent="0.35">
      <c r="A28" s="29">
        <f t="shared" si="0"/>
        <v>25</v>
      </c>
      <c r="B28" s="28" t="s">
        <v>14</v>
      </c>
      <c r="C28" s="28" t="s">
        <v>194</v>
      </c>
      <c r="D28" s="22" t="str">
        <f>_xlfn.XLOOKUP(B28,Start!$G$16:$G$24,Start!$H$16:$H$24)</f>
        <v>Nee</v>
      </c>
      <c r="E28" s="30" t="s">
        <v>202</v>
      </c>
      <c r="F28" s="27" t="s">
        <v>34</v>
      </c>
      <c r="G28" s="26" t="s">
        <v>35</v>
      </c>
      <c r="H28" s="26"/>
      <c r="K28" s="35" t="str">
        <f>IF(F28="Voor livegang",TEXT(Start!$H$11,"dd-mm-yyyy"),IF(F28="Tijdens livegang",TEXT(Start!$H$10,"dd-mm-yyyy"),""))</f>
        <v>25-12-2025</v>
      </c>
      <c r="L28" s="33"/>
    </row>
    <row r="29" spans="1:12" ht="30" x14ac:dyDescent="0.35">
      <c r="A29" s="29">
        <f t="shared" si="0"/>
        <v>26</v>
      </c>
      <c r="B29" s="28" t="s">
        <v>14</v>
      </c>
      <c r="C29" s="28" t="s">
        <v>187</v>
      </c>
      <c r="D29" s="22" t="str">
        <f>_xlfn.XLOOKUP(B29,Start!$G$16:$G$24,Start!$H$16:$H$24)</f>
        <v>Nee</v>
      </c>
      <c r="E29" s="30" t="s">
        <v>203</v>
      </c>
      <c r="F29" s="27" t="s">
        <v>34</v>
      </c>
      <c r="G29" s="26" t="s">
        <v>35</v>
      </c>
      <c r="H29" s="26"/>
      <c r="K29" s="35" t="str">
        <f>IF(F29="Voor livegang",TEXT(Start!$H$11,"dd-mm-yyyy"),IF(F29="Tijdens livegang",TEXT(Start!$H$10,"dd-mm-yyyy"),""))</f>
        <v>25-12-2025</v>
      </c>
      <c r="L29" s="33"/>
    </row>
    <row r="30" spans="1:12" ht="30" x14ac:dyDescent="0.35">
      <c r="A30" s="29">
        <f t="shared" si="0"/>
        <v>27</v>
      </c>
      <c r="B30" s="28" t="s">
        <v>14</v>
      </c>
      <c r="C30" s="28" t="s">
        <v>187</v>
      </c>
      <c r="D30" s="22" t="str">
        <f>_xlfn.XLOOKUP(B30,Start!$G$16:$G$24,Start!$H$16:$H$24)</f>
        <v>Nee</v>
      </c>
      <c r="E30" s="30" t="s">
        <v>204</v>
      </c>
      <c r="F30" s="27" t="s">
        <v>34</v>
      </c>
      <c r="G30" s="26" t="s">
        <v>35</v>
      </c>
      <c r="H30" s="26"/>
      <c r="K30" s="35" t="str">
        <f>IF(F30="Voor livegang",TEXT(Start!$H$11,"dd-mm-yyyy"),IF(F30="Tijdens livegang",TEXT(Start!$H$10,"dd-mm-yyyy"),""))</f>
        <v>25-12-2025</v>
      </c>
      <c r="L30" s="33"/>
    </row>
    <row r="31" spans="1:12" ht="30" x14ac:dyDescent="0.35">
      <c r="A31" s="29">
        <f t="shared" si="0"/>
        <v>28</v>
      </c>
      <c r="B31" s="28" t="s">
        <v>14</v>
      </c>
      <c r="C31" s="28" t="s">
        <v>187</v>
      </c>
      <c r="D31" s="22" t="str">
        <f>_xlfn.XLOOKUP(B31,Start!$G$16:$G$24,Start!$H$16:$H$24)</f>
        <v>Nee</v>
      </c>
      <c r="E31" s="30" t="s">
        <v>205</v>
      </c>
      <c r="F31" s="27" t="s">
        <v>34</v>
      </c>
      <c r="G31" s="26" t="s">
        <v>35</v>
      </c>
      <c r="H31" s="26"/>
      <c r="K31" s="35" t="str">
        <f>IF(F31="Voor livegang",TEXT(Start!$H$11,"dd-mm-yyyy"),IF(F31="Tijdens livegang",TEXT(Start!$H$10,"dd-mm-yyyy"),""))</f>
        <v>25-12-2025</v>
      </c>
      <c r="L31" s="33"/>
    </row>
    <row r="32" spans="1:12" x14ac:dyDescent="0.35">
      <c r="A32" s="29">
        <f t="shared" si="0"/>
        <v>29</v>
      </c>
      <c r="B32" s="28" t="s">
        <v>14</v>
      </c>
      <c r="C32" s="28" t="s">
        <v>187</v>
      </c>
      <c r="D32" s="22" t="str">
        <f>_xlfn.XLOOKUP(B32,Start!$G$16:$G$24,Start!$H$16:$H$24)</f>
        <v>Nee</v>
      </c>
      <c r="E32" s="30" t="s">
        <v>206</v>
      </c>
      <c r="F32" s="27" t="s">
        <v>34</v>
      </c>
      <c r="G32" s="26" t="s">
        <v>35</v>
      </c>
      <c r="K32" s="35" t="str">
        <f>IF(F32="Voor livegang",TEXT(Start!$H$11,"dd-mm-yyyy"),IF(F32="Tijdens livegang",TEXT(Start!$H$10,"dd-mm-yyyy"),""))</f>
        <v>25-12-2025</v>
      </c>
      <c r="L32" s="33"/>
    </row>
    <row r="33" spans="1:12" ht="45" x14ac:dyDescent="0.35">
      <c r="A33" s="29">
        <f t="shared" si="0"/>
        <v>30</v>
      </c>
      <c r="B33" s="28" t="s">
        <v>14</v>
      </c>
      <c r="C33" s="28" t="s">
        <v>187</v>
      </c>
      <c r="D33" s="21" t="str">
        <f>_xlfn.XLOOKUP(B33,Start!$G$16:$G$24,Start!$H$16:$H$24)</f>
        <v>Nee</v>
      </c>
      <c r="E33" s="30" t="s">
        <v>207</v>
      </c>
      <c r="F33" s="27" t="s">
        <v>34</v>
      </c>
      <c r="G33" s="26" t="s">
        <v>35</v>
      </c>
      <c r="H33" s="26"/>
      <c r="K33" s="35" t="str">
        <f>IF(F33="Voor livegang",TEXT(Start!$H$11,"dd-mm-yyyy"),IF(F33="Tijdens livegang",TEXT(Start!$H$10,"dd-mm-yyyy"),""))</f>
        <v>25-12-2025</v>
      </c>
      <c r="L33" s="34"/>
    </row>
    <row r="34" spans="1:12" x14ac:dyDescent="0.35">
      <c r="A34" s="29">
        <f t="shared" si="0"/>
        <v>31</v>
      </c>
      <c r="B34" s="28" t="s">
        <v>14</v>
      </c>
      <c r="C34" s="28" t="s">
        <v>187</v>
      </c>
      <c r="D34" s="22" t="str">
        <f>_xlfn.XLOOKUP(B34,Start!$G$16:$G$24,Start!$H$16:$H$24)</f>
        <v>Nee</v>
      </c>
      <c r="E34" s="30" t="s">
        <v>208</v>
      </c>
      <c r="F34" s="27" t="s">
        <v>34</v>
      </c>
      <c r="G34" s="26" t="s">
        <v>35</v>
      </c>
      <c r="H34" s="26"/>
      <c r="K34" s="35" t="str">
        <f>IF(F34="Voor livegang",TEXT(Start!$H$11,"dd-mm-yyyy"),IF(F34="Tijdens livegang",TEXT(Start!$H$10,"dd-mm-yyyy"),""))</f>
        <v>25-12-2025</v>
      </c>
      <c r="L34" s="33"/>
    </row>
    <row r="35" spans="1:12" ht="45" x14ac:dyDescent="0.35">
      <c r="A35" s="29">
        <f t="shared" si="0"/>
        <v>32</v>
      </c>
      <c r="B35" s="28" t="s">
        <v>14</v>
      </c>
      <c r="C35" s="28" t="s">
        <v>187</v>
      </c>
      <c r="D35" s="22" t="str">
        <f>_xlfn.XLOOKUP(B35,Start!$G$16:$G$24,Start!$H$16:$H$24)</f>
        <v>Nee</v>
      </c>
      <c r="E35" s="30" t="s">
        <v>209</v>
      </c>
      <c r="F35" s="27" t="s">
        <v>34</v>
      </c>
      <c r="G35" s="26" t="s">
        <v>35</v>
      </c>
      <c r="H35" s="26"/>
      <c r="K35" s="35" t="str">
        <f>IF(F35="Voor livegang",TEXT(Start!$H$11,"dd-mm-yyyy"),IF(F35="Tijdens livegang",TEXT(Start!$H$10,"dd-mm-yyyy"),""))</f>
        <v>25-12-2025</v>
      </c>
      <c r="L35" s="33"/>
    </row>
    <row r="36" spans="1:12" x14ac:dyDescent="0.35">
      <c r="A36" s="29">
        <f t="shared" si="0"/>
        <v>33</v>
      </c>
      <c r="B36" s="28" t="s">
        <v>14</v>
      </c>
      <c r="C36" s="28" t="s">
        <v>187</v>
      </c>
      <c r="D36" s="22" t="str">
        <f>_xlfn.XLOOKUP(B36,Start!$G$16:$G$24,Start!$H$16:$H$24)</f>
        <v>Nee</v>
      </c>
      <c r="E36" s="30" t="s">
        <v>210</v>
      </c>
      <c r="F36" s="27" t="s">
        <v>34</v>
      </c>
      <c r="G36" s="26" t="s">
        <v>35</v>
      </c>
      <c r="H36" s="26"/>
      <c r="K36" s="35" t="str">
        <f>IF(F36="Voor livegang",TEXT(Start!$H$11,"dd-mm-yyyy"),IF(F36="Tijdens livegang",TEXT(Start!$H$10,"dd-mm-yyyy"),""))</f>
        <v>25-12-2025</v>
      </c>
      <c r="L36" s="33"/>
    </row>
    <row r="37" spans="1:12" x14ac:dyDescent="0.35">
      <c r="A37" s="29">
        <f t="shared" ref="A37:A68" si="1">$A36+1</f>
        <v>34</v>
      </c>
      <c r="B37" s="28" t="s">
        <v>14</v>
      </c>
      <c r="C37" s="28" t="s">
        <v>148</v>
      </c>
      <c r="D37" s="21" t="str">
        <f>_xlfn.XLOOKUP(B37,Start!$G$16:$G$24,Start!$H$16:$H$24)</f>
        <v>Nee</v>
      </c>
      <c r="E37" s="30" t="s">
        <v>211</v>
      </c>
      <c r="F37" s="27" t="s">
        <v>34</v>
      </c>
      <c r="G37" s="26" t="s">
        <v>57</v>
      </c>
      <c r="H37" s="26"/>
      <c r="K37" s="35" t="str">
        <f>IF(F37="Voor livegang",TEXT(Start!$H$11,"dd-mm-yyyy"),IF(F37="Tijdens livegang",TEXT(Start!$H$10,"dd-mm-yyyy"),""))</f>
        <v>25-12-2025</v>
      </c>
      <c r="L37" s="34"/>
    </row>
    <row r="38" spans="1:12" ht="29.25" customHeight="1" x14ac:dyDescent="0.35">
      <c r="A38" s="29">
        <f t="shared" si="1"/>
        <v>35</v>
      </c>
      <c r="B38" s="28" t="s">
        <v>14</v>
      </c>
      <c r="C38" s="28" t="s">
        <v>148</v>
      </c>
      <c r="D38" s="21" t="str">
        <f>_xlfn.XLOOKUP(B38,Start!$G$16:$G$24,Start!$H$16:$H$24)</f>
        <v>Nee</v>
      </c>
      <c r="E38" s="30" t="s">
        <v>212</v>
      </c>
      <c r="F38" s="27" t="s">
        <v>34</v>
      </c>
      <c r="G38" s="26" t="s">
        <v>57</v>
      </c>
      <c r="H38" s="26"/>
      <c r="K38" s="35" t="str">
        <f>IF(F38="Voor livegang",TEXT(Start!$H$11,"dd-mm-yyyy"),IF(F38="Tijdens livegang",TEXT(Start!$H$10,"dd-mm-yyyy"),""))</f>
        <v>25-12-2025</v>
      </c>
      <c r="L38" s="34"/>
    </row>
    <row r="39" spans="1:12" ht="29.25" customHeight="1" x14ac:dyDescent="0.35">
      <c r="A39" s="29">
        <f t="shared" si="1"/>
        <v>36</v>
      </c>
      <c r="B39" s="28" t="s">
        <v>14</v>
      </c>
      <c r="C39" s="28" t="s">
        <v>148</v>
      </c>
      <c r="D39" s="22" t="str">
        <f>_xlfn.XLOOKUP(B39,Start!$G$16:$G$24,Start!$H$16:$H$24)</f>
        <v>Nee</v>
      </c>
      <c r="E39" s="30" t="s">
        <v>213</v>
      </c>
      <c r="F39" s="27" t="s">
        <v>34</v>
      </c>
      <c r="G39" s="26" t="s">
        <v>57</v>
      </c>
      <c r="H39" s="26"/>
      <c r="K39" s="35" t="str">
        <f>IF(F39="Voor livegang",TEXT(Start!$H$11,"dd-mm-yyyy"),IF(F39="Tijdens livegang",TEXT(Start!$H$10,"dd-mm-yyyy"),""))</f>
        <v>25-12-2025</v>
      </c>
      <c r="L39" s="33"/>
    </row>
    <row r="40" spans="1:12" ht="30" x14ac:dyDescent="0.35">
      <c r="A40" s="29">
        <f t="shared" si="1"/>
        <v>37</v>
      </c>
      <c r="B40" s="28" t="s">
        <v>14</v>
      </c>
      <c r="C40" s="28" t="s">
        <v>187</v>
      </c>
      <c r="D40" s="22" t="str">
        <f>_xlfn.XLOOKUP(B40,Start!$G$16:$G$24,Start!$H$16:$H$24)</f>
        <v>Nee</v>
      </c>
      <c r="E40" s="30" t="s">
        <v>214</v>
      </c>
      <c r="F40" s="27" t="s">
        <v>34</v>
      </c>
      <c r="G40" s="26" t="s">
        <v>57</v>
      </c>
      <c r="H40" s="26"/>
      <c r="K40" s="35" t="str">
        <f>IF(F40="Voor livegang",TEXT(Start!$H$11,"dd-mm-yyyy"),IF(F40="Tijdens livegang",TEXT(Start!$H$10,"dd-mm-yyyy"),""))</f>
        <v>25-12-2025</v>
      </c>
      <c r="L40" s="33"/>
    </row>
    <row r="41" spans="1:12" x14ac:dyDescent="0.35">
      <c r="A41" s="29">
        <f t="shared" si="1"/>
        <v>38</v>
      </c>
      <c r="B41" s="28" t="s">
        <v>14</v>
      </c>
      <c r="C41" s="28" t="s">
        <v>148</v>
      </c>
      <c r="D41" s="22" t="str">
        <f>_xlfn.XLOOKUP(B41,Start!$G$16:$G$24,Start!$H$16:$H$24)</f>
        <v>Nee</v>
      </c>
      <c r="E41" s="30" t="s">
        <v>215</v>
      </c>
      <c r="F41" s="27" t="s">
        <v>34</v>
      </c>
      <c r="G41" s="26" t="s">
        <v>57</v>
      </c>
      <c r="H41" s="26"/>
      <c r="K41" s="35" t="str">
        <f>IF(F41="Voor livegang",TEXT(Start!$H$11,"dd-mm-yyyy"),IF(F41="Tijdens livegang",TEXT(Start!$H$10,"dd-mm-yyyy"),""))</f>
        <v>25-12-2025</v>
      </c>
      <c r="L41" s="33"/>
    </row>
    <row r="42" spans="1:12" x14ac:dyDescent="0.35">
      <c r="A42" s="29">
        <f t="shared" si="1"/>
        <v>39</v>
      </c>
      <c r="B42" s="28" t="s">
        <v>14</v>
      </c>
      <c r="C42" s="28" t="s">
        <v>187</v>
      </c>
      <c r="D42" s="22" t="str">
        <f>_xlfn.XLOOKUP(B42,Start!$G$16:$G$24,Start!$H$16:$H$24)</f>
        <v>Nee</v>
      </c>
      <c r="E42" s="30" t="s">
        <v>216</v>
      </c>
      <c r="F42" s="27" t="s">
        <v>34</v>
      </c>
      <c r="G42" s="26" t="s">
        <v>57</v>
      </c>
      <c r="H42" s="26"/>
      <c r="K42" s="35" t="str">
        <f>IF(F42="Voor livegang",TEXT(Start!$H$11,"dd-mm-yyyy"),IF(F42="Tijdens livegang",TEXT(Start!$H$10,"dd-mm-yyyy"),""))</f>
        <v>25-12-2025</v>
      </c>
      <c r="L42" s="33"/>
    </row>
    <row r="43" spans="1:12" x14ac:dyDescent="0.35">
      <c r="A43" s="29">
        <f t="shared" si="1"/>
        <v>40</v>
      </c>
      <c r="B43" s="28" t="s">
        <v>14</v>
      </c>
      <c r="C43" s="28" t="s">
        <v>187</v>
      </c>
      <c r="D43" s="22" t="str">
        <f>_xlfn.XLOOKUP(B43,Start!$G$16:$G$24,Start!$H$16:$H$24)</f>
        <v>Nee</v>
      </c>
      <c r="E43" s="30" t="s">
        <v>217</v>
      </c>
      <c r="F43" s="27" t="s">
        <v>34</v>
      </c>
      <c r="G43" s="26" t="s">
        <v>57</v>
      </c>
      <c r="H43" s="26"/>
      <c r="K43" s="35" t="str">
        <f>IF(F43="Voor livegang",TEXT(Start!$H$11,"dd-mm-yyyy"),IF(F43="Tijdens livegang",TEXT(Start!$H$10,"dd-mm-yyyy"),""))</f>
        <v>25-12-2025</v>
      </c>
      <c r="L43" s="33"/>
    </row>
    <row r="44" spans="1:12" x14ac:dyDescent="0.35">
      <c r="A44" s="29">
        <f t="shared" si="1"/>
        <v>41</v>
      </c>
      <c r="B44" s="28" t="s">
        <v>14</v>
      </c>
      <c r="C44" s="28" t="s">
        <v>187</v>
      </c>
      <c r="D44" s="27" t="str">
        <f>_xlfn.XLOOKUP(B44,Start!$G$16:$G$24,Start!$H$16:$H$24)</f>
        <v>Nee</v>
      </c>
      <c r="E44" s="27" t="s">
        <v>218</v>
      </c>
      <c r="F44" s="27" t="s">
        <v>34</v>
      </c>
      <c r="G44" s="26" t="s">
        <v>57</v>
      </c>
      <c r="H44" s="26"/>
      <c r="K44" s="35" t="str">
        <f>IF(F44="Voor livegang",TEXT(Start!$H$11,"dd-mm-yyyy"),IF(F44="Tijdens livegang",TEXT(Start!$H$10,"dd-mm-yyyy"),""))</f>
        <v>25-12-2025</v>
      </c>
      <c r="L44" s="33"/>
    </row>
    <row r="45" spans="1:12" x14ac:dyDescent="0.35">
      <c r="A45" s="29">
        <f t="shared" si="1"/>
        <v>42</v>
      </c>
      <c r="B45" s="28" t="s">
        <v>14</v>
      </c>
      <c r="C45" s="28" t="s">
        <v>187</v>
      </c>
      <c r="D45" s="27" t="str">
        <f>_xlfn.XLOOKUP(B45,Start!$G$16:$G$24,Start!$H$16:$H$24)</f>
        <v>Nee</v>
      </c>
      <c r="E45" s="27" t="s">
        <v>219</v>
      </c>
      <c r="F45" s="27" t="s">
        <v>34</v>
      </c>
      <c r="G45" s="26" t="s">
        <v>57</v>
      </c>
      <c r="H45" s="26"/>
      <c r="K45" s="35" t="str">
        <f>IF(F45="Voor livegang",TEXT(Start!$H$11,"dd-mm-yyyy"),IF(F45="Tijdens livegang",TEXT(Start!$H$10,"dd-mm-yyyy"),""))</f>
        <v>25-12-2025</v>
      </c>
      <c r="L45" s="33"/>
    </row>
    <row r="46" spans="1:12" x14ac:dyDescent="0.35">
      <c r="A46" s="29">
        <f t="shared" si="1"/>
        <v>43</v>
      </c>
      <c r="B46" s="28" t="s">
        <v>12</v>
      </c>
      <c r="C46" s="28" t="s">
        <v>220</v>
      </c>
      <c r="D46" s="30" t="str">
        <f>_xlfn.XLOOKUP(B46,Start!$G$16:$G$24,Start!$H$16:$H$24)</f>
        <v>Nee</v>
      </c>
      <c r="E46" s="38" t="s">
        <v>221</v>
      </c>
      <c r="F46" s="27" t="s">
        <v>34</v>
      </c>
      <c r="G46" s="26" t="s">
        <v>35</v>
      </c>
      <c r="H46" s="26"/>
      <c r="K46" s="35" t="str">
        <f>IF(F46="Voor livegang",TEXT(Start!$H$11,"dd-mm-yyyy"),IF(F46="Tijdens livegang",TEXT(Start!$H$10,"dd-mm-yyyy"),""))</f>
        <v>25-12-2025</v>
      </c>
      <c r="L46" s="33"/>
    </row>
    <row r="47" spans="1:12" x14ac:dyDescent="0.35">
      <c r="A47" s="29">
        <f t="shared" si="1"/>
        <v>44</v>
      </c>
      <c r="B47" s="28" t="s">
        <v>12</v>
      </c>
      <c r="C47" s="28" t="s">
        <v>58</v>
      </c>
      <c r="D47" s="30" t="str">
        <f>_xlfn.XLOOKUP(B47,Start!$G$16:$G$24,Start!$H$16:$H$24)</f>
        <v>Nee</v>
      </c>
      <c r="E47" s="27" t="s">
        <v>222</v>
      </c>
      <c r="F47" s="27" t="s">
        <v>34</v>
      </c>
      <c r="G47" s="26" t="s">
        <v>35</v>
      </c>
      <c r="H47" s="26"/>
      <c r="K47" s="35" t="str">
        <f>IF(F47="Voor livegang",TEXT(Start!$H$11,"dd-mm-yyyy"),IF(F47="Tijdens livegang",TEXT(Start!$H$10,"dd-mm-yyyy"),""))</f>
        <v>25-12-2025</v>
      </c>
      <c r="L47" s="33"/>
    </row>
    <row r="48" spans="1:12" x14ac:dyDescent="0.35">
      <c r="A48" s="29">
        <f t="shared" si="1"/>
        <v>45</v>
      </c>
      <c r="B48" s="28" t="s">
        <v>12</v>
      </c>
      <c r="C48" s="28" t="s">
        <v>58</v>
      </c>
      <c r="D48" s="30" t="str">
        <f>_xlfn.XLOOKUP(B48,Start!$G$16:$G$24,Start!$H$16:$H$24)</f>
        <v>Nee</v>
      </c>
      <c r="E48" s="27" t="s">
        <v>223</v>
      </c>
      <c r="F48" s="27" t="s">
        <v>34</v>
      </c>
      <c r="G48" s="26" t="s">
        <v>35</v>
      </c>
      <c r="H48" s="26"/>
      <c r="K48" s="35" t="str">
        <f>IF(F48="Voor livegang",TEXT(Start!$H$11,"dd-mm-yyyy"),IF(F48="Tijdens livegang",TEXT(Start!$H$10,"dd-mm-yyyy"),""))</f>
        <v>25-12-2025</v>
      </c>
      <c r="L48" s="33"/>
    </row>
    <row r="49" spans="1:12" ht="30" x14ac:dyDescent="0.35">
      <c r="A49" s="29">
        <f t="shared" si="1"/>
        <v>46</v>
      </c>
      <c r="B49" s="28" t="s">
        <v>12</v>
      </c>
      <c r="C49" s="28" t="s">
        <v>224</v>
      </c>
      <c r="D49" s="22" t="str">
        <f>_xlfn.XLOOKUP(B49,Start!$G$16:$G$24,Start!$H$16:$H$24)</f>
        <v>Nee</v>
      </c>
      <c r="E49" s="27" t="s">
        <v>225</v>
      </c>
      <c r="F49" s="27" t="s">
        <v>34</v>
      </c>
      <c r="G49" s="26" t="s">
        <v>35</v>
      </c>
      <c r="H49" s="26"/>
      <c r="K49" s="35" t="str">
        <f>IF(F49="Voor livegang",TEXT(Start!$H$11,"dd-mm-yyyy"),IF(F49="Tijdens livegang",TEXT(Start!$H$10,"dd-mm-yyyy"),""))</f>
        <v>25-12-2025</v>
      </c>
      <c r="L49" s="33"/>
    </row>
    <row r="50" spans="1:12" ht="30" x14ac:dyDescent="0.35">
      <c r="A50" s="29">
        <f t="shared" si="1"/>
        <v>47</v>
      </c>
      <c r="B50" s="28" t="s">
        <v>12</v>
      </c>
      <c r="C50" s="28" t="s">
        <v>224</v>
      </c>
      <c r="D50" s="30" t="str">
        <f>_xlfn.XLOOKUP(B50,Start!$G$16:$G$24,Start!$H$16:$H$24)</f>
        <v>Nee</v>
      </c>
      <c r="E50" s="30" t="s">
        <v>226</v>
      </c>
      <c r="F50" s="27" t="s">
        <v>34</v>
      </c>
      <c r="G50" s="26" t="s">
        <v>35</v>
      </c>
      <c r="H50" s="26"/>
      <c r="K50" s="35" t="str">
        <f>IF(F50="Voor livegang",TEXT(Start!$H$11,"dd-mm-yyyy"),IF(F50="Tijdens livegang",TEXT(Start!$H$10,"dd-mm-yyyy"),""))</f>
        <v>25-12-2025</v>
      </c>
      <c r="L50" s="33"/>
    </row>
    <row r="51" spans="1:12" x14ac:dyDescent="0.35">
      <c r="A51" s="29">
        <f t="shared" si="1"/>
        <v>48</v>
      </c>
      <c r="B51" s="28" t="s">
        <v>12</v>
      </c>
      <c r="C51" s="28" t="s">
        <v>224</v>
      </c>
      <c r="D51" s="27" t="str">
        <f>_xlfn.XLOOKUP(B51,Start!$G$16:$G$24,Start!$H$16:$H$24)</f>
        <v>Nee</v>
      </c>
      <c r="E51" s="27" t="s">
        <v>227</v>
      </c>
      <c r="F51" s="27" t="s">
        <v>34</v>
      </c>
      <c r="G51" s="26" t="s">
        <v>35</v>
      </c>
      <c r="H51" s="26"/>
      <c r="K51" s="35" t="str">
        <f>IF(F51="Voor livegang",TEXT(Start!$H$11,"dd-mm-yyyy"),IF(F51="Tijdens livegang",TEXT(Start!$H$10,"dd-mm-yyyy"),""))</f>
        <v>25-12-2025</v>
      </c>
      <c r="L51" s="33"/>
    </row>
    <row r="52" spans="1:12" x14ac:dyDescent="0.35">
      <c r="A52" s="29">
        <f t="shared" si="1"/>
        <v>49</v>
      </c>
      <c r="B52" s="28" t="s">
        <v>12</v>
      </c>
      <c r="C52" s="28" t="s">
        <v>77</v>
      </c>
      <c r="D52" s="30" t="str">
        <f>_xlfn.XLOOKUP(B52,Start!$G$16:$G$24,Start!$H$16:$H$24)</f>
        <v>Nee</v>
      </c>
      <c r="E52" s="27" t="s">
        <v>228</v>
      </c>
      <c r="F52" s="27" t="s">
        <v>34</v>
      </c>
      <c r="G52" s="26" t="s">
        <v>35</v>
      </c>
      <c r="H52" s="26"/>
      <c r="K52" s="35" t="str">
        <f>IF(F52="Voor livegang",TEXT(Start!$H$11,"dd-mm-yyyy"),IF(F52="Tijdens livegang",TEXT(Start!$H$10,"dd-mm-yyyy"),""))</f>
        <v>25-12-2025</v>
      </c>
      <c r="L52" s="33"/>
    </row>
    <row r="53" spans="1:12" x14ac:dyDescent="0.35">
      <c r="A53" s="29">
        <f t="shared" si="1"/>
        <v>50</v>
      </c>
      <c r="B53" s="28" t="s">
        <v>12</v>
      </c>
      <c r="C53" s="28" t="s">
        <v>229</v>
      </c>
      <c r="D53" s="30" t="str">
        <f>_xlfn.XLOOKUP(B53,Start!$G$16:$G$24,Start!$H$16:$H$24)</f>
        <v>Nee</v>
      </c>
      <c r="E53" s="27" t="s">
        <v>230</v>
      </c>
      <c r="F53" s="27" t="s">
        <v>34</v>
      </c>
      <c r="G53" s="26" t="s">
        <v>35</v>
      </c>
      <c r="H53" s="26"/>
      <c r="K53" s="35" t="str">
        <f>IF(F53="Voor livegang",TEXT(Start!$H$11,"dd-mm-yyyy"),IF(F53="Tijdens livegang",TEXT(Start!$H$10,"dd-mm-yyyy"),""))</f>
        <v>25-12-2025</v>
      </c>
      <c r="L53" s="33"/>
    </row>
    <row r="54" spans="1:12" ht="30" x14ac:dyDescent="0.35">
      <c r="A54" s="29">
        <f t="shared" si="1"/>
        <v>51</v>
      </c>
      <c r="B54" s="28" t="s">
        <v>12</v>
      </c>
      <c r="C54" s="28" t="s">
        <v>83</v>
      </c>
      <c r="D54" s="30" t="str">
        <f>_xlfn.XLOOKUP(B54,Start!$G$16:$G$24,Start!$H$16:$H$24)</f>
        <v>Nee</v>
      </c>
      <c r="E54" s="27" t="s">
        <v>231</v>
      </c>
      <c r="F54" s="27" t="s">
        <v>34</v>
      </c>
      <c r="G54" s="26" t="s">
        <v>35</v>
      </c>
      <c r="H54" s="26"/>
      <c r="K54" s="35" t="str">
        <f>IF(F54="Voor livegang",TEXT(Start!$H$11,"dd-mm-yyyy"),IF(F54="Tijdens livegang",TEXT(Start!$H$10,"dd-mm-yyyy"),""))</f>
        <v>25-12-2025</v>
      </c>
      <c r="L54" s="33"/>
    </row>
    <row r="55" spans="1:12" x14ac:dyDescent="0.35">
      <c r="A55" s="29">
        <f t="shared" si="1"/>
        <v>52</v>
      </c>
      <c r="B55" s="28" t="s">
        <v>12</v>
      </c>
      <c r="C55" s="28" t="s">
        <v>102</v>
      </c>
      <c r="D55" s="30" t="str">
        <f>_xlfn.XLOOKUP(B55,Start!$G$16:$G$24,Start!$H$16:$H$24)</f>
        <v>Nee</v>
      </c>
      <c r="E55" s="27" t="s">
        <v>232</v>
      </c>
      <c r="F55" s="27" t="s">
        <v>34</v>
      </c>
      <c r="G55" s="26" t="s">
        <v>35</v>
      </c>
      <c r="H55" s="26"/>
      <c r="K55" s="35" t="str">
        <f>IF(F55="Voor livegang",TEXT(Start!$H$11,"dd-mm-yyyy"),IF(F55="Tijdens livegang",TEXT(Start!$H$10,"dd-mm-yyyy"),""))</f>
        <v>25-12-2025</v>
      </c>
      <c r="L55" s="33"/>
    </row>
    <row r="56" spans="1:12" x14ac:dyDescent="0.35">
      <c r="A56" s="29">
        <f t="shared" si="1"/>
        <v>53</v>
      </c>
      <c r="B56" s="28" t="s">
        <v>12</v>
      </c>
      <c r="C56" s="28" t="s">
        <v>233</v>
      </c>
      <c r="D56" s="30" t="str">
        <f>_xlfn.XLOOKUP(B56,Start!$G$16:$G$24,Start!$H$16:$H$24)</f>
        <v>Nee</v>
      </c>
      <c r="E56" s="27" t="s">
        <v>234</v>
      </c>
      <c r="F56" s="27" t="s">
        <v>34</v>
      </c>
      <c r="G56" s="26" t="s">
        <v>35</v>
      </c>
      <c r="H56" s="26"/>
      <c r="K56" s="35" t="str">
        <f>IF(F56="Voor livegang",TEXT(Start!$H$11,"dd-mm-yyyy"),IF(F56="Tijdens livegang",TEXT(Start!$H$10,"dd-mm-yyyy"),""))</f>
        <v>25-12-2025</v>
      </c>
      <c r="L56" s="33"/>
    </row>
    <row r="57" spans="1:12" x14ac:dyDescent="0.35">
      <c r="A57" s="29">
        <f t="shared" si="1"/>
        <v>54</v>
      </c>
      <c r="B57" s="28" t="s">
        <v>12</v>
      </c>
      <c r="C57" s="28" t="s">
        <v>233</v>
      </c>
      <c r="D57" s="30" t="str">
        <f>_xlfn.XLOOKUP(B57,Start!$G$16:$G$24,Start!$H$16:$H$24)</f>
        <v>Nee</v>
      </c>
      <c r="E57" s="27" t="s">
        <v>235</v>
      </c>
      <c r="F57" s="27" t="s">
        <v>34</v>
      </c>
      <c r="G57" s="26" t="s">
        <v>35</v>
      </c>
      <c r="H57" s="26"/>
      <c r="K57" s="35" t="str">
        <f>IF(F57="Voor livegang",TEXT(Start!$H$11,"dd-mm-yyyy"),IF(F57="Tijdens livegang",TEXT(Start!$H$10,"dd-mm-yyyy"),""))</f>
        <v>25-12-2025</v>
      </c>
      <c r="L57" s="33"/>
    </row>
    <row r="58" spans="1:12" x14ac:dyDescent="0.35">
      <c r="A58" s="29">
        <f t="shared" si="1"/>
        <v>55</v>
      </c>
      <c r="B58" s="28" t="s">
        <v>12</v>
      </c>
      <c r="C58" s="28" t="s">
        <v>233</v>
      </c>
      <c r="D58" s="30" t="str">
        <f>_xlfn.XLOOKUP(B58,Start!$G$16:$G$24,Start!$H$16:$H$24)</f>
        <v>Nee</v>
      </c>
      <c r="E58" s="27" t="s">
        <v>236</v>
      </c>
      <c r="F58" s="27" t="s">
        <v>34</v>
      </c>
      <c r="G58" s="26" t="s">
        <v>35</v>
      </c>
      <c r="H58" s="26"/>
      <c r="K58" s="35" t="str">
        <f>IF(F58="Voor livegang",TEXT(Start!$H$11,"dd-mm-yyyy"),IF(F58="Tijdens livegang",TEXT(Start!$H$10,"dd-mm-yyyy"),""))</f>
        <v>25-12-2025</v>
      </c>
      <c r="L58" s="33"/>
    </row>
    <row r="59" spans="1:12" ht="30" x14ac:dyDescent="0.35">
      <c r="A59" s="29">
        <f t="shared" si="1"/>
        <v>56</v>
      </c>
      <c r="B59" s="28" t="s">
        <v>12</v>
      </c>
      <c r="C59" s="28" t="s">
        <v>233</v>
      </c>
      <c r="D59" s="30" t="str">
        <f>_xlfn.XLOOKUP(B59,Start!$G$16:$G$24,Start!$H$16:$H$24)</f>
        <v>Nee</v>
      </c>
      <c r="E59" s="27" t="s">
        <v>237</v>
      </c>
      <c r="F59" s="27" t="s">
        <v>34</v>
      </c>
      <c r="G59" s="26" t="s">
        <v>35</v>
      </c>
      <c r="H59" s="26"/>
      <c r="K59" s="35" t="str">
        <f>IF(F59="Voor livegang",TEXT(Start!$H$11,"dd-mm-yyyy"),IF(F59="Tijdens livegang",TEXT(Start!$H$10,"dd-mm-yyyy"),""))</f>
        <v>25-12-2025</v>
      </c>
      <c r="L59" s="33"/>
    </row>
    <row r="60" spans="1:12" x14ac:dyDescent="0.35">
      <c r="A60" s="29">
        <f t="shared" si="1"/>
        <v>57</v>
      </c>
      <c r="B60" s="28" t="s">
        <v>12</v>
      </c>
      <c r="C60" s="28" t="s">
        <v>233</v>
      </c>
      <c r="D60" s="30" t="str">
        <f>_xlfn.XLOOKUP(B60,Start!$G$16:$G$24,Start!$H$16:$H$24)</f>
        <v>Nee</v>
      </c>
      <c r="E60" s="27" t="s">
        <v>238</v>
      </c>
      <c r="F60" s="27" t="s">
        <v>34</v>
      </c>
      <c r="G60" s="26" t="s">
        <v>35</v>
      </c>
      <c r="H60" s="26"/>
      <c r="K60" s="35" t="str">
        <f>IF(F60="Voor livegang",TEXT(Start!$H$11,"dd-mm-yyyy"),IF(F60="Tijdens livegang",TEXT(Start!$H$10,"dd-mm-yyyy"),""))</f>
        <v>25-12-2025</v>
      </c>
      <c r="L60" s="33"/>
    </row>
    <row r="61" spans="1:12" x14ac:dyDescent="0.35">
      <c r="A61" s="29">
        <f t="shared" si="1"/>
        <v>58</v>
      </c>
      <c r="B61" s="28" t="s">
        <v>12</v>
      </c>
      <c r="C61" s="28" t="s">
        <v>233</v>
      </c>
      <c r="D61" s="30" t="str">
        <f>_xlfn.XLOOKUP(B61,Start!$G$16:$G$24,Start!$H$16:$H$24)</f>
        <v>Nee</v>
      </c>
      <c r="E61" s="27" t="s">
        <v>239</v>
      </c>
      <c r="F61" s="27" t="s">
        <v>34</v>
      </c>
      <c r="G61" s="26" t="s">
        <v>35</v>
      </c>
      <c r="H61" s="26"/>
      <c r="K61" s="35" t="str">
        <f>IF(F61="Voor livegang",TEXT(Start!$H$11,"dd-mm-yyyy"),IF(F61="Tijdens livegang",TEXT(Start!$H$10,"dd-mm-yyyy"),""))</f>
        <v>25-12-2025</v>
      </c>
      <c r="L61" s="33"/>
    </row>
    <row r="62" spans="1:12" x14ac:dyDescent="0.35">
      <c r="A62" s="29">
        <f t="shared" si="1"/>
        <v>59</v>
      </c>
      <c r="B62" s="28" t="s">
        <v>12</v>
      </c>
      <c r="C62" s="28" t="s">
        <v>233</v>
      </c>
      <c r="D62" s="30" t="str">
        <f>_xlfn.XLOOKUP(B62,Start!$G$16:$G$24,Start!$H$16:$H$24)</f>
        <v>Nee</v>
      </c>
      <c r="E62" s="27" t="s">
        <v>240</v>
      </c>
      <c r="F62" s="27" t="s">
        <v>34</v>
      </c>
      <c r="G62" s="26" t="s">
        <v>35</v>
      </c>
      <c r="H62" s="26"/>
      <c r="K62" s="35" t="str">
        <f>IF(F62="Voor livegang",TEXT(Start!$H$11,"dd-mm-yyyy"),IF(F62="Tijdens livegang",TEXT(Start!$H$10,"dd-mm-yyyy"),""))</f>
        <v>25-12-2025</v>
      </c>
      <c r="L62" s="33"/>
    </row>
    <row r="63" spans="1:12" x14ac:dyDescent="0.35">
      <c r="A63" s="29">
        <f t="shared" si="1"/>
        <v>60</v>
      </c>
      <c r="B63" s="28" t="s">
        <v>12</v>
      </c>
      <c r="C63" s="28" t="s">
        <v>233</v>
      </c>
      <c r="D63" s="30" t="str">
        <f>_xlfn.XLOOKUP(B63,Start!$G$16:$G$24,Start!$H$16:$H$24)</f>
        <v>Nee</v>
      </c>
      <c r="E63" s="27" t="s">
        <v>241</v>
      </c>
      <c r="F63" s="27" t="s">
        <v>34</v>
      </c>
      <c r="G63" s="26" t="s">
        <v>35</v>
      </c>
      <c r="H63" s="26"/>
      <c r="K63" s="35" t="str">
        <f>IF(F63="Voor livegang",TEXT(Start!$H$11,"dd-mm-yyyy"),IF(F63="Tijdens livegang",TEXT(Start!$H$10,"dd-mm-yyyy"),""))</f>
        <v>25-12-2025</v>
      </c>
      <c r="L63" s="33"/>
    </row>
    <row r="64" spans="1:12" x14ac:dyDescent="0.35">
      <c r="A64" s="29">
        <f t="shared" si="1"/>
        <v>61</v>
      </c>
      <c r="B64" s="28" t="s">
        <v>12</v>
      </c>
      <c r="C64" s="28" t="s">
        <v>233</v>
      </c>
      <c r="D64" s="27" t="str">
        <f>_xlfn.XLOOKUP(B64,Start!$G$16:$G$24,Start!$H$16:$H$24)</f>
        <v>Nee</v>
      </c>
      <c r="E64" s="27" t="s">
        <v>242</v>
      </c>
      <c r="F64" s="27" t="s">
        <v>34</v>
      </c>
      <c r="G64" s="26" t="s">
        <v>35</v>
      </c>
      <c r="H64" s="26"/>
      <c r="K64" s="35" t="str">
        <f>IF(F64="Voor livegang",TEXT(Start!$H$11,"dd-mm-yyyy"),IF(F64="Tijdens livegang",TEXT(Start!$H$10,"dd-mm-yyyy"),""))</f>
        <v>25-12-2025</v>
      </c>
      <c r="L64" s="33"/>
    </row>
    <row r="65" spans="1:12" ht="30" x14ac:dyDescent="0.35">
      <c r="A65" s="29">
        <f t="shared" si="1"/>
        <v>62</v>
      </c>
      <c r="B65" s="28" t="s">
        <v>12</v>
      </c>
      <c r="C65" s="28" t="s">
        <v>164</v>
      </c>
      <c r="D65" s="27" t="str">
        <f>_xlfn.XLOOKUP(B65,Start!$G$16:$G$24,Start!$H$16:$H$24)</f>
        <v>Nee</v>
      </c>
      <c r="E65" s="27" t="s">
        <v>243</v>
      </c>
      <c r="F65" s="27" t="s">
        <v>34</v>
      </c>
      <c r="G65" s="26" t="s">
        <v>35</v>
      </c>
      <c r="H65" s="26"/>
      <c r="K65" s="35" t="str">
        <f>IF(F65="Voor livegang",TEXT(Start!$H$11,"dd-mm-yyyy"),IF(F65="Tijdens livegang",TEXT(Start!$H$10,"dd-mm-yyyy"),""))</f>
        <v>25-12-2025</v>
      </c>
      <c r="L65" s="33"/>
    </row>
    <row r="66" spans="1:12" x14ac:dyDescent="0.35">
      <c r="A66" s="29">
        <f t="shared" si="1"/>
        <v>63</v>
      </c>
      <c r="B66" s="28" t="s">
        <v>12</v>
      </c>
      <c r="C66" s="28" t="s">
        <v>244</v>
      </c>
      <c r="D66" s="22" t="str">
        <f>_xlfn.XLOOKUP(B66,Start!$G$16:$G$24,Start!$H$16:$H$24)</f>
        <v>Nee</v>
      </c>
      <c r="E66" s="27" t="s">
        <v>245</v>
      </c>
      <c r="F66" s="27" t="s">
        <v>34</v>
      </c>
      <c r="G66" s="26" t="s">
        <v>35</v>
      </c>
      <c r="H66" s="26"/>
      <c r="K66" s="35" t="str">
        <f>IF(F66="Voor livegang",TEXT(Start!$H$11,"dd-mm-yyyy"),IF(F66="Tijdens livegang",TEXT(Start!$H$10,"dd-mm-yyyy"),""))</f>
        <v>25-12-2025</v>
      </c>
      <c r="L66" s="33"/>
    </row>
    <row r="67" spans="1:12" ht="30" x14ac:dyDescent="0.35">
      <c r="A67" s="29">
        <f t="shared" si="1"/>
        <v>64</v>
      </c>
      <c r="B67" s="28" t="s">
        <v>15</v>
      </c>
      <c r="C67" s="28" t="s">
        <v>246</v>
      </c>
      <c r="D67" s="27" t="str">
        <f>_xlfn.XLOOKUP(B67,Start!$G$16:$G$24,Start!$H$16:$H$24)</f>
        <v>Nee</v>
      </c>
      <c r="E67" s="27" t="s">
        <v>247</v>
      </c>
      <c r="F67" s="27" t="s">
        <v>34</v>
      </c>
      <c r="G67" s="26" t="s">
        <v>57</v>
      </c>
      <c r="H67" s="26"/>
      <c r="K67" s="35" t="str">
        <f>IF(F67="Voor livegang",TEXT(Start!$H$11,"dd-mm-yyyy"),IF(F67="Tijdens livegang",TEXT(Start!$H$10,"dd-mm-yyyy"),""))</f>
        <v>25-12-2025</v>
      </c>
      <c r="L67" s="33"/>
    </row>
    <row r="68" spans="1:12" ht="30" x14ac:dyDescent="0.35">
      <c r="A68" s="29">
        <f t="shared" si="1"/>
        <v>65</v>
      </c>
      <c r="B68" s="28" t="s">
        <v>15</v>
      </c>
      <c r="C68" s="28" t="s">
        <v>246</v>
      </c>
      <c r="D68" s="27" t="str">
        <f>_xlfn.XLOOKUP(B68,Start!$G$16:$G$24,Start!$H$16:$H$24)</f>
        <v>Nee</v>
      </c>
      <c r="E68" s="27" t="s">
        <v>248</v>
      </c>
      <c r="F68" s="27" t="s">
        <v>34</v>
      </c>
      <c r="G68" s="26" t="s">
        <v>57</v>
      </c>
      <c r="H68" s="26"/>
      <c r="K68" s="35" t="str">
        <f>IF(F68="Voor livegang",TEXT(Start!$H$11,"dd-mm-yyyy"),IF(F68="Tijdens livegang",TEXT(Start!$H$10,"dd-mm-yyyy"),""))</f>
        <v>25-12-2025</v>
      </c>
      <c r="L68" s="33"/>
    </row>
    <row r="69" spans="1:12" ht="30" x14ac:dyDescent="0.35">
      <c r="A69" s="29">
        <f t="shared" ref="A69:A102" si="2">$A68+1</f>
        <v>66</v>
      </c>
      <c r="B69" s="28" t="s">
        <v>15</v>
      </c>
      <c r="C69" s="28" t="s">
        <v>246</v>
      </c>
      <c r="D69" s="27" t="str">
        <f>_xlfn.XLOOKUP(B69,Start!$G$16:$G$24,Start!$H$16:$H$24)</f>
        <v>Nee</v>
      </c>
      <c r="E69" s="27" t="s">
        <v>249</v>
      </c>
      <c r="F69" s="27" t="s">
        <v>34</v>
      </c>
      <c r="G69" s="26" t="s">
        <v>57</v>
      </c>
      <c r="H69" s="26"/>
      <c r="K69" s="35" t="str">
        <f>IF(F69="Voor livegang",TEXT(Start!$H$11,"dd-mm-yyyy"),IF(F69="Tijdens livegang",TEXT(Start!$H$10,"dd-mm-yyyy"),""))</f>
        <v>25-12-2025</v>
      </c>
      <c r="L69" s="33"/>
    </row>
    <row r="70" spans="1:12" ht="30" x14ac:dyDescent="0.35">
      <c r="A70" s="29">
        <f t="shared" si="2"/>
        <v>67</v>
      </c>
      <c r="B70" s="28" t="s">
        <v>15</v>
      </c>
      <c r="C70" s="28" t="s">
        <v>246</v>
      </c>
      <c r="D70" s="27" t="str">
        <f>_xlfn.XLOOKUP(B70,Start!$G$16:$G$24,Start!$H$16:$H$24)</f>
        <v>Nee</v>
      </c>
      <c r="E70" s="27" t="s">
        <v>250</v>
      </c>
      <c r="F70" s="27" t="s">
        <v>34</v>
      </c>
      <c r="G70" s="26" t="s">
        <v>57</v>
      </c>
      <c r="H70" s="26"/>
      <c r="K70" s="35" t="str">
        <f>IF(F70="Voor livegang",TEXT(Start!$H$11,"dd-mm-yyyy"),IF(F70="Tijdens livegang",TEXT(Start!$H$10,"dd-mm-yyyy"),""))</f>
        <v>25-12-2025</v>
      </c>
      <c r="L70" s="33"/>
    </row>
    <row r="71" spans="1:12" ht="30" x14ac:dyDescent="0.35">
      <c r="A71" s="29">
        <f t="shared" si="2"/>
        <v>68</v>
      </c>
      <c r="B71" s="28" t="s">
        <v>15</v>
      </c>
      <c r="C71" s="28" t="s">
        <v>246</v>
      </c>
      <c r="D71" s="27" t="str">
        <f>_xlfn.XLOOKUP(B71,Start!$G$16:$G$24,Start!$H$16:$H$24)</f>
        <v>Nee</v>
      </c>
      <c r="E71" s="27" t="s">
        <v>251</v>
      </c>
      <c r="F71" s="27" t="s">
        <v>34</v>
      </c>
      <c r="G71" s="26" t="s">
        <v>57</v>
      </c>
      <c r="H71" s="26"/>
      <c r="K71" s="35" t="str">
        <f>IF(F71="Voor livegang",TEXT(Start!$H$11,"dd-mm-yyyy"),IF(F71="Tijdens livegang",TEXT(Start!$H$10,"dd-mm-yyyy"),""))</f>
        <v>25-12-2025</v>
      </c>
      <c r="L71" s="33"/>
    </row>
    <row r="72" spans="1:12" ht="30" x14ac:dyDescent="0.35">
      <c r="A72" s="29">
        <f t="shared" si="2"/>
        <v>69</v>
      </c>
      <c r="B72" s="28" t="s">
        <v>15</v>
      </c>
      <c r="C72" s="28" t="s">
        <v>246</v>
      </c>
      <c r="D72" s="27" t="str">
        <f>_xlfn.XLOOKUP(B72,Start!$G$16:$G$24,Start!$H$16:$H$24)</f>
        <v>Nee</v>
      </c>
      <c r="E72" s="27" t="s">
        <v>252</v>
      </c>
      <c r="F72" s="27" t="s">
        <v>34</v>
      </c>
      <c r="G72" s="26" t="s">
        <v>57</v>
      </c>
      <c r="H72" s="26"/>
      <c r="K72" s="35" t="str">
        <f>IF(F72="Voor livegang",TEXT(Start!$H$11,"dd-mm-yyyy"),IF(F72="Tijdens livegang",TEXT(Start!$H$10,"dd-mm-yyyy"),""))</f>
        <v>25-12-2025</v>
      </c>
      <c r="L72" s="33"/>
    </row>
    <row r="73" spans="1:12" ht="30" x14ac:dyDescent="0.35">
      <c r="A73" s="29">
        <f t="shared" si="2"/>
        <v>70</v>
      </c>
      <c r="B73" s="28" t="s">
        <v>15</v>
      </c>
      <c r="C73" s="28" t="s">
        <v>246</v>
      </c>
      <c r="D73" s="27" t="str">
        <f>_xlfn.XLOOKUP(B73,Start!$G$16:$G$24,Start!$H$16:$H$24)</f>
        <v>Nee</v>
      </c>
      <c r="E73" s="27" t="s">
        <v>253</v>
      </c>
      <c r="F73" s="27" t="s">
        <v>34</v>
      </c>
      <c r="G73" s="26" t="s">
        <v>57</v>
      </c>
      <c r="H73" s="26"/>
      <c r="K73" s="35" t="str">
        <f>IF(F73="Voor livegang",TEXT(Start!$H$11,"dd-mm-yyyy"),IF(F73="Tijdens livegang",TEXT(Start!$H$10,"dd-mm-yyyy"),""))</f>
        <v>25-12-2025</v>
      </c>
      <c r="L73" s="33"/>
    </row>
    <row r="74" spans="1:12" ht="45" x14ac:dyDescent="0.35">
      <c r="A74" s="29">
        <f t="shared" si="2"/>
        <v>71</v>
      </c>
      <c r="B74" s="28" t="s">
        <v>13</v>
      </c>
      <c r="C74" s="28" t="s">
        <v>54</v>
      </c>
      <c r="D74" s="30" t="str">
        <f>_xlfn.XLOOKUP(B74,Start!$G$16:$G$24,Start!$H$16:$H$24)</f>
        <v>Nee</v>
      </c>
      <c r="E74" s="27" t="s">
        <v>254</v>
      </c>
      <c r="F74" s="27" t="s">
        <v>34</v>
      </c>
      <c r="G74" s="26" t="s">
        <v>35</v>
      </c>
      <c r="H74" s="26"/>
      <c r="K74" s="35" t="str">
        <f>IF(F74="Voor livegang",TEXT(Start!$H$11,"dd-mm-yyyy"),IF(F74="Tijdens livegang",TEXT(Start!$H$10,"dd-mm-yyyy"),""))</f>
        <v>25-12-2025</v>
      </c>
      <c r="L74" s="33"/>
    </row>
    <row r="75" spans="1:12" x14ac:dyDescent="0.35">
      <c r="A75" s="29">
        <f t="shared" si="2"/>
        <v>72</v>
      </c>
      <c r="B75" s="28" t="s">
        <v>13</v>
      </c>
      <c r="C75" s="28" t="s">
        <v>200</v>
      </c>
      <c r="D75" s="22" t="str">
        <f>_xlfn.XLOOKUP(B75,Start!$G$16:$G$24,Start!$H$16:$H$24)</f>
        <v>Nee</v>
      </c>
      <c r="E75" s="27" t="s">
        <v>255</v>
      </c>
      <c r="F75" s="27" t="s">
        <v>34</v>
      </c>
      <c r="G75" s="26" t="s">
        <v>57</v>
      </c>
      <c r="H75" s="26"/>
      <c r="K75" s="35" t="str">
        <f>IF(F75="Voor livegang",TEXT(Start!$H$11,"dd-mm-yyyy"),IF(F75="Tijdens livegang",TEXT(Start!$H$10,"dd-mm-yyyy"),""))</f>
        <v>25-12-2025</v>
      </c>
      <c r="L75" s="33"/>
    </row>
    <row r="76" spans="1:12" ht="45" x14ac:dyDescent="0.35">
      <c r="A76" s="29">
        <f t="shared" si="2"/>
        <v>73</v>
      </c>
      <c r="B76" s="28" t="s">
        <v>17</v>
      </c>
      <c r="C76" s="28" t="s">
        <v>32</v>
      </c>
      <c r="D76" s="22" t="str">
        <f>_xlfn.XLOOKUP(B76,Start!$G$16:$G$24,Start!$H$16:$H$24)</f>
        <v>Nee</v>
      </c>
      <c r="E76" s="30" t="s">
        <v>256</v>
      </c>
      <c r="F76" s="27" t="s">
        <v>34</v>
      </c>
      <c r="G76" s="26" t="s">
        <v>35</v>
      </c>
      <c r="H76" s="26"/>
      <c r="K76" s="35" t="str">
        <f>IF(F76="Voor livegang",TEXT(Start!$H$11,"dd-mm-yyyy"),IF(F76="Tijdens livegang",TEXT(Start!$H$10,"dd-mm-yyyy"),""))</f>
        <v>25-12-2025</v>
      </c>
      <c r="L76" s="33"/>
    </row>
    <row r="77" spans="1:12" x14ac:dyDescent="0.35">
      <c r="A77" s="29">
        <f t="shared" si="2"/>
        <v>74</v>
      </c>
      <c r="B77" s="28" t="s">
        <v>17</v>
      </c>
      <c r="C77" s="28" t="s">
        <v>257</v>
      </c>
      <c r="D77" s="22" t="str">
        <f>_xlfn.XLOOKUP(B77,Start!$G$16:$G$24,Start!$H$16:$H$24)</f>
        <v>Nee</v>
      </c>
      <c r="E77" s="30" t="s">
        <v>258</v>
      </c>
      <c r="F77" s="27" t="s">
        <v>34</v>
      </c>
      <c r="G77" s="26" t="s">
        <v>35</v>
      </c>
      <c r="H77" s="26"/>
      <c r="K77" s="35" t="str">
        <f>IF(F77="Voor livegang",TEXT(Start!$H$11,"dd-mm-yyyy"),IF(F77="Tijdens livegang",TEXT(Start!$H$10,"dd-mm-yyyy"),""))</f>
        <v>25-12-2025</v>
      </c>
      <c r="L77" s="33"/>
    </row>
    <row r="78" spans="1:12" x14ac:dyDescent="0.35">
      <c r="A78" s="29">
        <f t="shared" si="2"/>
        <v>75</v>
      </c>
      <c r="B78" s="28" t="s">
        <v>17</v>
      </c>
      <c r="C78" s="28" t="s">
        <v>257</v>
      </c>
      <c r="D78" s="22" t="str">
        <f>_xlfn.XLOOKUP(B78,Start!$G$16:$G$24,Start!$H$16:$H$24)</f>
        <v>Nee</v>
      </c>
      <c r="E78" s="30" t="s">
        <v>259</v>
      </c>
      <c r="F78" s="27" t="s">
        <v>34</v>
      </c>
      <c r="G78" s="26" t="s">
        <v>35</v>
      </c>
      <c r="H78" s="26"/>
      <c r="K78" s="35" t="str">
        <f>IF(F78="Voor livegang",TEXT(Start!$H$11,"dd-mm-yyyy"),IF(F78="Tijdens livegang",TEXT(Start!$H$10,"dd-mm-yyyy"),""))</f>
        <v>25-12-2025</v>
      </c>
      <c r="L78" s="33"/>
    </row>
    <row r="79" spans="1:12" x14ac:dyDescent="0.35">
      <c r="A79" s="29">
        <f t="shared" si="2"/>
        <v>76</v>
      </c>
      <c r="B79" s="28" t="s">
        <v>17</v>
      </c>
      <c r="C79" s="28" t="s">
        <v>257</v>
      </c>
      <c r="D79" s="22" t="str">
        <f>_xlfn.XLOOKUP(B79,Start!$G$16:$G$24,Start!$H$16:$H$24)</f>
        <v>Nee</v>
      </c>
      <c r="E79" s="30" t="s">
        <v>260</v>
      </c>
      <c r="F79" s="27" t="s">
        <v>34</v>
      </c>
      <c r="G79" s="26" t="s">
        <v>35</v>
      </c>
      <c r="H79" s="26"/>
      <c r="K79" s="35" t="str">
        <f>IF(F79="Voor livegang",TEXT(Start!$H$11,"dd-mm-yyyy"),IF(F79="Tijdens livegang",TEXT(Start!$H$10,"dd-mm-yyyy"),""))</f>
        <v>25-12-2025</v>
      </c>
      <c r="L79" s="33"/>
    </row>
    <row r="80" spans="1:12" x14ac:dyDescent="0.35">
      <c r="A80" s="29">
        <f t="shared" si="2"/>
        <v>77</v>
      </c>
      <c r="B80" s="28" t="s">
        <v>17</v>
      </c>
      <c r="C80" s="28" t="s">
        <v>257</v>
      </c>
      <c r="D80" s="22" t="str">
        <f>_xlfn.XLOOKUP(B80,Start!$G$16:$G$24,Start!$H$16:$H$24)</f>
        <v>Nee</v>
      </c>
      <c r="E80" s="30" t="s">
        <v>261</v>
      </c>
      <c r="F80" s="27" t="s">
        <v>34</v>
      </c>
      <c r="G80" s="26" t="s">
        <v>35</v>
      </c>
      <c r="H80" s="26"/>
      <c r="K80" s="35" t="str">
        <f>IF(F80="Voor livegang",TEXT(Start!$H$11,"dd-mm-yyyy"),IF(F80="Tijdens livegang",TEXT(Start!$H$10,"dd-mm-yyyy"),""))</f>
        <v>25-12-2025</v>
      </c>
      <c r="L80" s="33"/>
    </row>
    <row r="81" spans="1:12" x14ac:dyDescent="0.35">
      <c r="A81" s="29">
        <f t="shared" si="2"/>
        <v>78</v>
      </c>
      <c r="B81" s="28" t="s">
        <v>17</v>
      </c>
      <c r="C81" s="28" t="s">
        <v>257</v>
      </c>
      <c r="D81" s="22" t="str">
        <f>_xlfn.XLOOKUP(B81,Start!$G$16:$G$24,Start!$H$16:$H$24)</f>
        <v>Nee</v>
      </c>
      <c r="E81" s="30" t="s">
        <v>262</v>
      </c>
      <c r="F81" s="27" t="s">
        <v>34</v>
      </c>
      <c r="G81" s="26" t="s">
        <v>35</v>
      </c>
      <c r="H81" s="26"/>
      <c r="K81" s="35" t="str">
        <f>IF(F81="Voor livegang",TEXT(Start!$H$11,"dd-mm-yyyy"),IF(F81="Tijdens livegang",TEXT(Start!$H$10,"dd-mm-yyyy"),""))</f>
        <v>25-12-2025</v>
      </c>
      <c r="L81" s="33"/>
    </row>
    <row r="82" spans="1:12" ht="30" x14ac:dyDescent="0.35">
      <c r="A82" s="29">
        <f t="shared" si="2"/>
        <v>79</v>
      </c>
      <c r="B82" s="28" t="s">
        <v>17</v>
      </c>
      <c r="C82" s="28" t="s">
        <v>257</v>
      </c>
      <c r="D82" s="22" t="str">
        <f>_xlfn.XLOOKUP(B82,Start!$G$16:$G$24,Start!$H$16:$H$24)</f>
        <v>Nee</v>
      </c>
      <c r="E82" s="30" t="s">
        <v>263</v>
      </c>
      <c r="F82" s="27" t="s">
        <v>34</v>
      </c>
      <c r="G82" s="26" t="s">
        <v>35</v>
      </c>
      <c r="H82" s="26"/>
      <c r="K82" s="35" t="str">
        <f>IF(F82="Voor livegang",TEXT(Start!$H$11,"dd-mm-yyyy"),IF(F82="Tijdens livegang",TEXT(Start!$H$10,"dd-mm-yyyy"),""))</f>
        <v>25-12-2025</v>
      </c>
      <c r="L82" s="33"/>
    </row>
    <row r="83" spans="1:12" ht="30" x14ac:dyDescent="0.35">
      <c r="A83" s="29">
        <f t="shared" si="2"/>
        <v>80</v>
      </c>
      <c r="B83" s="28" t="s">
        <v>17</v>
      </c>
      <c r="C83" s="28" t="s">
        <v>257</v>
      </c>
      <c r="D83" s="22" t="str">
        <f>_xlfn.XLOOKUP(B83,Start!$G$16:$G$24,Start!$H$16:$H$24)</f>
        <v>Nee</v>
      </c>
      <c r="E83" s="30" t="s">
        <v>264</v>
      </c>
      <c r="F83" s="27" t="s">
        <v>34</v>
      </c>
      <c r="G83" s="26" t="s">
        <v>35</v>
      </c>
      <c r="H83" s="26"/>
      <c r="K83" s="35" t="str">
        <f>IF(F83="Voor livegang",TEXT(Start!$H$11,"dd-mm-yyyy"),IF(F83="Tijdens livegang",TEXT(Start!$H$10,"dd-mm-yyyy"),""))</f>
        <v>25-12-2025</v>
      </c>
      <c r="L83" s="33"/>
    </row>
    <row r="84" spans="1:12" x14ac:dyDescent="0.35">
      <c r="A84" s="29">
        <f t="shared" si="2"/>
        <v>81</v>
      </c>
      <c r="B84" s="28" t="s">
        <v>17</v>
      </c>
      <c r="C84" s="28" t="s">
        <v>257</v>
      </c>
      <c r="D84" s="22" t="str">
        <f>_xlfn.XLOOKUP(B84,Start!$G$16:$G$24,Start!$H$16:$H$24)</f>
        <v>Nee</v>
      </c>
      <c r="E84" s="30" t="s">
        <v>265</v>
      </c>
      <c r="F84" s="27" t="s">
        <v>34</v>
      </c>
      <c r="G84" s="26" t="s">
        <v>35</v>
      </c>
      <c r="H84" s="26"/>
      <c r="K84" s="35" t="str">
        <f>IF(F84="Voor livegang",TEXT(Start!$H$11,"dd-mm-yyyy"),IF(F84="Tijdens livegang",TEXT(Start!$H$10,"dd-mm-yyyy"),""))</f>
        <v>25-12-2025</v>
      </c>
      <c r="L84" s="33"/>
    </row>
    <row r="85" spans="1:12" x14ac:dyDescent="0.35">
      <c r="A85" s="29">
        <f t="shared" si="2"/>
        <v>82</v>
      </c>
      <c r="B85" s="28" t="s">
        <v>17</v>
      </c>
      <c r="C85" s="28" t="s">
        <v>257</v>
      </c>
      <c r="D85" s="22" t="str">
        <f>_xlfn.XLOOKUP(B85,Start!$G$16:$G$24,Start!$H$16:$H$24)</f>
        <v>Nee</v>
      </c>
      <c r="E85" s="30" t="s">
        <v>266</v>
      </c>
      <c r="F85" s="27" t="s">
        <v>34</v>
      </c>
      <c r="G85" s="26" t="s">
        <v>35</v>
      </c>
      <c r="H85" s="26"/>
      <c r="K85" s="35" t="str">
        <f>IF(F85="Voor livegang",TEXT(Start!$H$11,"dd-mm-yyyy"),IF(F85="Tijdens livegang",TEXT(Start!$H$10,"dd-mm-yyyy"),""))</f>
        <v>25-12-2025</v>
      </c>
      <c r="L85" s="33"/>
    </row>
    <row r="86" spans="1:12" x14ac:dyDescent="0.35">
      <c r="A86" s="29">
        <f t="shared" si="2"/>
        <v>83</v>
      </c>
      <c r="B86" s="28" t="s">
        <v>17</v>
      </c>
      <c r="C86" s="28" t="s">
        <v>257</v>
      </c>
      <c r="D86" s="22" t="str">
        <f>_xlfn.XLOOKUP(B86,Start!$G$16:$G$24,Start!$H$16:$H$24)</f>
        <v>Nee</v>
      </c>
      <c r="E86" s="30" t="s">
        <v>267</v>
      </c>
      <c r="F86" s="27" t="s">
        <v>34</v>
      </c>
      <c r="G86" s="26" t="s">
        <v>35</v>
      </c>
      <c r="H86" s="26"/>
      <c r="K86" s="35" t="str">
        <f>IF(F86="Voor livegang",TEXT(Start!$H$11,"dd-mm-yyyy"),IF(F86="Tijdens livegang",TEXT(Start!$H$10,"dd-mm-yyyy"),""))</f>
        <v>25-12-2025</v>
      </c>
      <c r="L86" s="33"/>
    </row>
    <row r="87" spans="1:12" x14ac:dyDescent="0.35">
      <c r="A87" s="29">
        <f t="shared" si="2"/>
        <v>84</v>
      </c>
      <c r="B87" s="28" t="s">
        <v>17</v>
      </c>
      <c r="C87" s="28" t="s">
        <v>257</v>
      </c>
      <c r="D87" s="22" t="str">
        <f>_xlfn.XLOOKUP(B87,Start!$G$16:$G$24,Start!$H$16:$H$24)</f>
        <v>Nee</v>
      </c>
      <c r="E87" s="30" t="s">
        <v>268</v>
      </c>
      <c r="F87" s="27" t="s">
        <v>34</v>
      </c>
      <c r="G87" s="26" t="s">
        <v>35</v>
      </c>
      <c r="H87" s="26"/>
      <c r="K87" s="35" t="str">
        <f>IF(F87="Voor livegang",TEXT(Start!$H$11,"dd-mm-yyyy"),IF(F87="Tijdens livegang",TEXT(Start!$H$10,"dd-mm-yyyy"),""))</f>
        <v>25-12-2025</v>
      </c>
      <c r="L87" s="33"/>
    </row>
    <row r="88" spans="1:12" x14ac:dyDescent="0.35">
      <c r="A88" s="29">
        <f t="shared" si="2"/>
        <v>85</v>
      </c>
      <c r="B88" s="28" t="s">
        <v>17</v>
      </c>
      <c r="C88" s="28" t="s">
        <v>257</v>
      </c>
      <c r="D88" s="22" t="str">
        <f>_xlfn.XLOOKUP(B88,Start!$G$16:$G$24,Start!$H$16:$H$24)</f>
        <v>Nee</v>
      </c>
      <c r="E88" s="30" t="s">
        <v>269</v>
      </c>
      <c r="F88" s="27" t="s">
        <v>34</v>
      </c>
      <c r="G88" s="26" t="s">
        <v>35</v>
      </c>
      <c r="H88" s="26"/>
      <c r="K88" s="35" t="str">
        <f>IF(F88="Voor livegang",TEXT(Start!$H$11,"dd-mm-yyyy"),IF(F88="Tijdens livegang",TEXT(Start!$H$10,"dd-mm-yyyy"),""))</f>
        <v>25-12-2025</v>
      </c>
      <c r="L88" s="33"/>
    </row>
    <row r="89" spans="1:12" x14ac:dyDescent="0.35">
      <c r="A89" s="29">
        <f t="shared" si="2"/>
        <v>86</v>
      </c>
      <c r="B89" s="28" t="s">
        <v>17</v>
      </c>
      <c r="C89" s="28" t="s">
        <v>257</v>
      </c>
      <c r="D89" s="22" t="str">
        <f>_xlfn.XLOOKUP(B89,Start!$G$16:$G$24,Start!$H$16:$H$24)</f>
        <v>Nee</v>
      </c>
      <c r="E89" s="30" t="s">
        <v>270</v>
      </c>
      <c r="F89" s="27" t="s">
        <v>34</v>
      </c>
      <c r="G89" s="26" t="s">
        <v>35</v>
      </c>
      <c r="H89" s="26"/>
      <c r="K89" s="35" t="str">
        <f>IF(F89="Voor livegang",TEXT(Start!$H$11,"dd-mm-yyyy"),IF(F89="Tijdens livegang",TEXT(Start!$H$10,"dd-mm-yyyy"),""))</f>
        <v>25-12-2025</v>
      </c>
      <c r="L89" s="33"/>
    </row>
    <row r="90" spans="1:12" ht="30" x14ac:dyDescent="0.35">
      <c r="A90" s="29">
        <f t="shared" si="2"/>
        <v>87</v>
      </c>
      <c r="B90" s="28" t="s">
        <v>17</v>
      </c>
      <c r="C90" s="28" t="s">
        <v>257</v>
      </c>
      <c r="D90" s="22" t="str">
        <f>_xlfn.XLOOKUP(B90,Start!$G$16:$G$24,Start!$H$16:$H$24)</f>
        <v>Nee</v>
      </c>
      <c r="E90" s="30" t="s">
        <v>271</v>
      </c>
      <c r="F90" s="27" t="s">
        <v>34</v>
      </c>
      <c r="G90" s="26" t="s">
        <v>35</v>
      </c>
      <c r="H90" s="26"/>
      <c r="K90" s="35" t="str">
        <f>IF(F90="Voor livegang",TEXT(Start!$H$11,"dd-mm-yyyy"),IF(F90="Tijdens livegang",TEXT(Start!$H$10,"dd-mm-yyyy"),""))</f>
        <v>25-12-2025</v>
      </c>
      <c r="L90" s="33"/>
    </row>
    <row r="91" spans="1:12" ht="30" x14ac:dyDescent="0.35">
      <c r="A91" s="29">
        <f t="shared" si="2"/>
        <v>88</v>
      </c>
      <c r="B91" s="28" t="s">
        <v>17</v>
      </c>
      <c r="C91" s="28" t="s">
        <v>257</v>
      </c>
      <c r="D91" s="22" t="str">
        <f>_xlfn.XLOOKUP(B91,Start!$G$16:$G$24,Start!$H$16:$H$24)</f>
        <v>Nee</v>
      </c>
      <c r="E91" s="30" t="s">
        <v>272</v>
      </c>
      <c r="F91" s="27" t="s">
        <v>34</v>
      </c>
      <c r="G91" s="26" t="s">
        <v>35</v>
      </c>
      <c r="H91" s="26"/>
      <c r="K91" s="35" t="str">
        <f>IF(F91="Voor livegang",TEXT(Start!$H$11,"dd-mm-yyyy"),IF(F91="Tijdens livegang",TEXT(Start!$H$10,"dd-mm-yyyy"),""))</f>
        <v>25-12-2025</v>
      </c>
      <c r="L91" s="33"/>
    </row>
    <row r="92" spans="1:12" x14ac:dyDescent="0.35">
      <c r="A92" s="29">
        <f t="shared" si="2"/>
        <v>89</v>
      </c>
      <c r="B92" s="28" t="s">
        <v>17</v>
      </c>
      <c r="C92" s="28" t="s">
        <v>257</v>
      </c>
      <c r="D92" s="22" t="str">
        <f>_xlfn.XLOOKUP(B92,Start!$G$16:$G$24,Start!$H$16:$H$24)</f>
        <v>Nee</v>
      </c>
      <c r="E92" s="30" t="s">
        <v>273</v>
      </c>
      <c r="F92" s="27" t="s">
        <v>34</v>
      </c>
      <c r="G92" s="26" t="s">
        <v>35</v>
      </c>
      <c r="H92" s="26"/>
      <c r="K92" s="35" t="str">
        <f>IF(F92="Voor livegang",TEXT(Start!$H$11,"dd-mm-yyyy"),IF(F92="Tijdens livegang",TEXT(Start!$H$10,"dd-mm-yyyy"),""))</f>
        <v>25-12-2025</v>
      </c>
      <c r="L92" s="33"/>
    </row>
    <row r="93" spans="1:12" ht="30" x14ac:dyDescent="0.35">
      <c r="A93" s="29">
        <f t="shared" si="2"/>
        <v>90</v>
      </c>
      <c r="B93" s="28" t="s">
        <v>15</v>
      </c>
      <c r="C93" s="28" t="s">
        <v>148</v>
      </c>
      <c r="D93" s="27" t="str">
        <f>_xlfn.XLOOKUP(B93,Start!$G$16:$G$24,Start!$H$16:$H$24)</f>
        <v>Nee</v>
      </c>
      <c r="E93" s="27" t="s">
        <v>274</v>
      </c>
      <c r="F93" s="27" t="s">
        <v>157</v>
      </c>
      <c r="G93" s="26" t="s">
        <v>57</v>
      </c>
      <c r="H93" s="26"/>
      <c r="K93" s="35" t="str">
        <f>IF(F93="Voor livegang",TEXT(Start!$H$11,"dd-mm-yyyy"),IF(F93="Tijdens livegang",TEXT(Start!$H$10,"dd-mm-yyyy"),""))</f>
        <v/>
      </c>
      <c r="L93" s="33"/>
    </row>
    <row r="94" spans="1:12" x14ac:dyDescent="0.35">
      <c r="A94" s="29">
        <f t="shared" si="2"/>
        <v>91</v>
      </c>
      <c r="B94" s="28" t="s">
        <v>13</v>
      </c>
      <c r="C94" s="28" t="s">
        <v>85</v>
      </c>
      <c r="D94" s="30" t="str">
        <f>_xlfn.XLOOKUP(B94,Start!$G$16:$G$24,Start!$H$16:$H$24)</f>
        <v>Nee</v>
      </c>
      <c r="E94" s="27" t="s">
        <v>275</v>
      </c>
      <c r="F94" s="27" t="s">
        <v>157</v>
      </c>
      <c r="G94" s="26" t="s">
        <v>35</v>
      </c>
      <c r="H94" s="26"/>
      <c r="K94" s="35" t="str">
        <f>IF(F94="Voor livegang",TEXT(Start!$H$11,"dd-mm-yyyy"),IF(F94="Tijdens livegang",TEXT(Start!$H$10,"dd-mm-yyyy"),""))</f>
        <v/>
      </c>
      <c r="L94" s="33"/>
    </row>
    <row r="95" spans="1:12" x14ac:dyDescent="0.35">
      <c r="A95" s="29">
        <f t="shared" si="2"/>
        <v>92</v>
      </c>
      <c r="B95" s="28" t="s">
        <v>13</v>
      </c>
      <c r="C95" s="28" t="s">
        <v>77</v>
      </c>
      <c r="D95" s="30" t="str">
        <f>_xlfn.XLOOKUP(B95,Start!$G$16:$G$24,Start!$H$16:$H$24)</f>
        <v>Nee</v>
      </c>
      <c r="E95" s="27" t="s">
        <v>276</v>
      </c>
      <c r="F95" s="27" t="s">
        <v>157</v>
      </c>
      <c r="G95" s="26" t="s">
        <v>57</v>
      </c>
      <c r="H95" s="26"/>
      <c r="K95" s="35" t="str">
        <f>IF(F95="Voor livegang",TEXT(Start!$H$11,"dd-mm-yyyy"),IF(F95="Tijdens livegang",TEXT(Start!$H$10,"dd-mm-yyyy"),""))</f>
        <v/>
      </c>
      <c r="L95" s="33"/>
    </row>
    <row r="96" spans="1:12" x14ac:dyDescent="0.35">
      <c r="A96" s="29">
        <f t="shared" si="2"/>
        <v>93</v>
      </c>
      <c r="B96" s="28" t="s">
        <v>13</v>
      </c>
      <c r="C96" s="28" t="s">
        <v>77</v>
      </c>
      <c r="D96" s="30" t="str">
        <f>_xlfn.XLOOKUP(B96,Start!$G$16:$G$24,Start!$H$16:$H$24)</f>
        <v>Nee</v>
      </c>
      <c r="E96" s="27" t="s">
        <v>277</v>
      </c>
      <c r="F96" s="27" t="s">
        <v>157</v>
      </c>
      <c r="G96" s="26" t="s">
        <v>57</v>
      </c>
      <c r="H96" s="26"/>
      <c r="K96" s="35" t="str">
        <f>IF(F96="Voor livegang",TEXT(Start!$H$11,"dd-mm-yyyy"),IF(F96="Tijdens livegang",TEXT(Start!$H$10,"dd-mm-yyyy"),""))</f>
        <v/>
      </c>
      <c r="L96" s="33"/>
    </row>
    <row r="97" spans="1:12" x14ac:dyDescent="0.35">
      <c r="A97" s="29">
        <f t="shared" si="2"/>
        <v>94</v>
      </c>
      <c r="B97" s="28" t="s">
        <v>13</v>
      </c>
      <c r="C97" s="28" t="s">
        <v>278</v>
      </c>
      <c r="D97" s="30" t="str">
        <f>_xlfn.XLOOKUP(B97,Start!$G$16:$G$24,Start!$H$16:$H$24)</f>
        <v>Nee</v>
      </c>
      <c r="E97" s="27" t="s">
        <v>279</v>
      </c>
      <c r="F97" s="27" t="s">
        <v>157</v>
      </c>
      <c r="G97" s="26" t="s">
        <v>57</v>
      </c>
      <c r="H97" s="26"/>
      <c r="K97" s="35" t="str">
        <f>IF(F97="Voor livegang",TEXT(Start!$H$11,"dd-mm-yyyy"),IF(F97="Tijdens livegang",TEXT(Start!$H$10,"dd-mm-yyyy"),""))</f>
        <v/>
      </c>
      <c r="L97" s="33"/>
    </row>
    <row r="98" spans="1:12" x14ac:dyDescent="0.35">
      <c r="A98" s="29">
        <f t="shared" si="2"/>
        <v>95</v>
      </c>
      <c r="B98" s="28" t="s">
        <v>9</v>
      </c>
      <c r="C98" s="28"/>
      <c r="D98" s="30" t="str">
        <f>_xlfn.XLOOKUP(B98,Start!$G$16:$G$24,Start!$H$16:$H$24)</f>
        <v>Ja</v>
      </c>
      <c r="E98" s="27"/>
      <c r="F98" s="27"/>
      <c r="G98" s="26"/>
      <c r="H98" s="26"/>
      <c r="K98" s="35" t="str">
        <f>IF(F98="Voor livegang",TEXT(Start!$H$11,"dd-mm-yyyy"),IF(F98="Tijdens livegang",TEXT(Start!$H$10,"dd-mm-yyyy"),""))</f>
        <v/>
      </c>
      <c r="L98" s="33"/>
    </row>
    <row r="99" spans="1:12" x14ac:dyDescent="0.35">
      <c r="A99" s="29">
        <f t="shared" si="2"/>
        <v>96</v>
      </c>
      <c r="B99" s="28" t="s">
        <v>9</v>
      </c>
      <c r="C99" s="28"/>
      <c r="D99" s="30" t="str">
        <f>_xlfn.XLOOKUP(B99,Start!$G$16:$G$24,Start!$H$16:$H$24)</f>
        <v>Ja</v>
      </c>
      <c r="E99" s="27"/>
      <c r="F99" s="27"/>
      <c r="G99" s="26"/>
      <c r="H99" s="26"/>
      <c r="K99" s="35" t="str">
        <f>IF(F99="Voor livegang",TEXT(Start!$H$11,"dd-mm-yyyy"),IF(F99="Tijdens livegang",TEXT(Start!$H$10,"dd-mm-yyyy"),""))</f>
        <v/>
      </c>
      <c r="L99" s="33"/>
    </row>
    <row r="100" spans="1:12" x14ac:dyDescent="0.35">
      <c r="A100" s="29">
        <f t="shared" si="2"/>
        <v>97</v>
      </c>
      <c r="B100" s="28" t="s">
        <v>9</v>
      </c>
      <c r="C100" s="28"/>
      <c r="D100" s="30" t="str">
        <f>_xlfn.XLOOKUP(B100,Start!$G$16:$G$24,Start!$H$16:$H$24)</f>
        <v>Ja</v>
      </c>
      <c r="E100" s="27"/>
      <c r="F100" s="27"/>
      <c r="G100" s="26"/>
      <c r="H100" s="26"/>
      <c r="K100" s="35" t="str">
        <f>IF(F100="Voor livegang",TEXT(Start!$H$11,"dd-mm-yyyy"),IF(F100="Tijdens livegang",TEXT(Start!$H$10,"dd-mm-yyyy"),""))</f>
        <v/>
      </c>
      <c r="L100" s="33"/>
    </row>
    <row r="101" spans="1:12" x14ac:dyDescent="0.35">
      <c r="A101" s="29">
        <f t="shared" si="2"/>
        <v>98</v>
      </c>
      <c r="B101" s="28" t="s">
        <v>9</v>
      </c>
      <c r="C101" s="28"/>
      <c r="D101" s="30" t="str">
        <f>_xlfn.XLOOKUP(B101,Start!$G$16:$G$24,Start!$H$16:$H$24)</f>
        <v>Ja</v>
      </c>
      <c r="E101" s="27"/>
      <c r="F101" s="27"/>
      <c r="G101" s="26"/>
      <c r="H101" s="26"/>
      <c r="K101" s="35" t="str">
        <f>IF(F101="Voor livegang",TEXT(Start!$H$11,"dd-mm-yyyy"),IF(F101="Tijdens livegang",TEXT(Start!$H$10,"dd-mm-yyyy"),""))</f>
        <v/>
      </c>
      <c r="L101" s="33"/>
    </row>
    <row r="102" spans="1:12" x14ac:dyDescent="0.35">
      <c r="A102" s="29">
        <f t="shared" si="2"/>
        <v>99</v>
      </c>
      <c r="B102" s="28" t="s">
        <v>9</v>
      </c>
      <c r="C102" s="28"/>
      <c r="D102" s="30" t="str">
        <f>_xlfn.XLOOKUP(B102,Start!$G$16:$G$24,Start!$H$16:$H$24)</f>
        <v>Ja</v>
      </c>
      <c r="E102" s="27"/>
      <c r="F102" s="27"/>
      <c r="G102" s="26"/>
      <c r="H102" s="26"/>
      <c r="K102" s="35" t="str">
        <f>IF(F102="Voor livegang",TEXT(Start!$H$11,"dd-mm-yyyy"),IF(F102="Tijdens livegang",TEXT(Start!$H$10,"dd-mm-yyyy"),""))</f>
        <v/>
      </c>
      <c r="L102" s="33"/>
    </row>
    <row r="103" spans="1:12" x14ac:dyDescent="0.35">
      <c r="A103" s="29"/>
      <c r="B103" s="28"/>
      <c r="C103" s="28"/>
      <c r="D103" s="27"/>
      <c r="E103" s="27"/>
      <c r="F103" s="27"/>
      <c r="G103" s="27"/>
      <c r="H103" s="26"/>
    </row>
    <row r="104" spans="1:12" x14ac:dyDescent="0.35">
      <c r="A104" s="29"/>
      <c r="B104" s="28"/>
      <c r="C104" s="28"/>
      <c r="D104" s="27"/>
      <c r="E104" s="27"/>
      <c r="F104" s="27"/>
      <c r="G104" s="27"/>
      <c r="H104" s="26"/>
    </row>
    <row r="105" spans="1:12" x14ac:dyDescent="0.35">
      <c r="A105" s="29"/>
      <c r="B105" s="28"/>
      <c r="C105" s="28"/>
      <c r="D105" s="27"/>
      <c r="E105" s="27"/>
      <c r="F105" s="27"/>
      <c r="G105" s="27"/>
      <c r="H105" s="26"/>
    </row>
    <row r="106" spans="1:12" x14ac:dyDescent="0.35">
      <c r="A106" s="29"/>
      <c r="B106" s="28"/>
      <c r="C106" s="28"/>
      <c r="D106" s="27"/>
      <c r="E106" s="27"/>
      <c r="F106" s="27"/>
      <c r="G106" s="27"/>
      <c r="H106" s="26"/>
    </row>
    <row r="107" spans="1:12" x14ac:dyDescent="0.35">
      <c r="A107" s="29"/>
      <c r="B107" s="28"/>
      <c r="C107" s="28"/>
      <c r="D107" s="27"/>
      <c r="E107" s="27"/>
      <c r="F107" s="27"/>
      <c r="G107" s="27"/>
      <c r="H107" s="26"/>
    </row>
    <row r="108" spans="1:12" x14ac:dyDescent="0.35">
      <c r="A108" s="29"/>
      <c r="B108" s="28"/>
      <c r="C108" s="28"/>
      <c r="D108" s="27"/>
      <c r="E108" s="27"/>
      <c r="F108" s="27"/>
      <c r="G108" s="27"/>
      <c r="H108" s="26"/>
    </row>
    <row r="109" spans="1:12" x14ac:dyDescent="0.35">
      <c r="A109" s="29"/>
      <c r="B109" s="28"/>
      <c r="C109" s="28"/>
      <c r="D109" s="27"/>
      <c r="E109" s="27"/>
      <c r="F109" s="27"/>
      <c r="G109" s="27"/>
      <c r="H109" s="26"/>
    </row>
    <row r="110" spans="1:12" x14ac:dyDescent="0.35">
      <c r="A110" s="29"/>
      <c r="B110" s="28"/>
      <c r="C110" s="28"/>
      <c r="D110" s="27"/>
      <c r="E110" s="27"/>
      <c r="F110" s="27"/>
      <c r="G110" s="27"/>
      <c r="H110" s="26"/>
    </row>
    <row r="111" spans="1:12" x14ac:dyDescent="0.35">
      <c r="A111" s="29"/>
      <c r="B111" s="28"/>
      <c r="C111" s="28"/>
      <c r="D111" s="27"/>
      <c r="E111" s="27"/>
      <c r="F111" s="27"/>
      <c r="G111" s="27"/>
      <c r="H111" s="26"/>
    </row>
    <row r="112" spans="1:12" x14ac:dyDescent="0.35">
      <c r="A112" s="29"/>
      <c r="B112" s="28"/>
      <c r="C112" s="28"/>
      <c r="D112" s="27"/>
      <c r="E112" s="27"/>
      <c r="F112" s="27"/>
      <c r="G112" s="27"/>
      <c r="H112" s="26"/>
    </row>
    <row r="113" spans="1:8" x14ac:dyDescent="0.35">
      <c r="A113" s="29"/>
      <c r="B113" s="28"/>
      <c r="C113" s="28"/>
      <c r="D113" s="27"/>
      <c r="E113" s="27"/>
      <c r="F113" s="27"/>
      <c r="G113" s="27"/>
      <c r="H113" s="26"/>
    </row>
    <row r="114" spans="1:8" x14ac:dyDescent="0.35">
      <c r="A114" s="29"/>
      <c r="B114" s="28"/>
      <c r="C114" s="28"/>
      <c r="D114" s="27"/>
      <c r="E114" s="27"/>
      <c r="F114" s="27"/>
      <c r="G114" s="27"/>
      <c r="H114" s="26"/>
    </row>
    <row r="115" spans="1:8" x14ac:dyDescent="0.35">
      <c r="A115" s="29"/>
      <c r="B115" s="28"/>
      <c r="C115" s="28"/>
      <c r="D115" s="27"/>
      <c r="E115" s="27"/>
      <c r="F115" s="27"/>
      <c r="G115" s="27"/>
      <c r="H115" s="26"/>
    </row>
    <row r="116" spans="1:8" x14ac:dyDescent="0.35">
      <c r="A116" s="29"/>
      <c r="B116" s="28"/>
      <c r="C116" s="28"/>
      <c r="D116" s="27"/>
      <c r="E116" s="27"/>
      <c r="F116" s="27"/>
      <c r="G116" s="27"/>
      <c r="H116" s="26"/>
    </row>
    <row r="117" spans="1:8" x14ac:dyDescent="0.35">
      <c r="A117" s="29"/>
      <c r="B117" s="28"/>
      <c r="C117" s="28"/>
      <c r="D117" s="27"/>
      <c r="E117" s="27"/>
      <c r="F117" s="27"/>
      <c r="G117" s="27"/>
      <c r="H117" s="26"/>
    </row>
    <row r="118" spans="1:8" x14ac:dyDescent="0.35">
      <c r="A118" s="29"/>
      <c r="B118" s="28"/>
      <c r="C118" s="28"/>
      <c r="D118" s="27"/>
      <c r="E118" s="27"/>
      <c r="F118" s="27"/>
      <c r="G118" s="27"/>
      <c r="H118" s="26"/>
    </row>
    <row r="119" spans="1:8" x14ac:dyDescent="0.35">
      <c r="A119" s="29"/>
      <c r="B119" s="28"/>
      <c r="C119" s="28"/>
      <c r="D119" s="27"/>
      <c r="E119" s="27"/>
      <c r="F119" s="27"/>
      <c r="G119" s="27"/>
      <c r="H119" s="26"/>
    </row>
    <row r="120" spans="1:8" x14ac:dyDescent="0.35">
      <c r="A120" s="29"/>
      <c r="B120" s="28"/>
      <c r="C120" s="28"/>
      <c r="D120" s="27"/>
      <c r="E120" s="27"/>
      <c r="F120" s="27"/>
      <c r="G120" s="27"/>
      <c r="H120" s="26"/>
    </row>
    <row r="121" spans="1:8" x14ac:dyDescent="0.35">
      <c r="A121" s="29"/>
      <c r="B121" s="28"/>
      <c r="C121" s="28"/>
      <c r="D121" s="27"/>
      <c r="E121" s="27"/>
      <c r="F121" s="27"/>
      <c r="G121" s="27"/>
      <c r="H121" s="26"/>
    </row>
    <row r="122" spans="1:8" x14ac:dyDescent="0.35">
      <c r="A122" s="29"/>
      <c r="B122" s="28"/>
      <c r="C122" s="28"/>
      <c r="D122" s="27"/>
      <c r="E122" s="27"/>
      <c r="F122" s="27"/>
      <c r="G122" s="27"/>
      <c r="H122" s="26"/>
    </row>
    <row r="123" spans="1:8" x14ac:dyDescent="0.35">
      <c r="A123" s="29"/>
      <c r="B123" s="28"/>
      <c r="C123" s="28"/>
      <c r="D123" s="27"/>
      <c r="E123" s="27"/>
      <c r="F123" s="27"/>
      <c r="G123" s="27"/>
      <c r="H123" s="26"/>
    </row>
    <row r="124" spans="1:8" x14ac:dyDescent="0.35">
      <c r="A124" s="29"/>
      <c r="B124" s="28"/>
      <c r="C124" s="28"/>
      <c r="D124" s="27"/>
      <c r="E124" s="27"/>
      <c r="F124" s="27"/>
      <c r="G124" s="27"/>
      <c r="H124" s="26"/>
    </row>
    <row r="125" spans="1:8" x14ac:dyDescent="0.35">
      <c r="A125" s="29"/>
      <c r="B125" s="28"/>
      <c r="C125" s="28"/>
      <c r="D125" s="27"/>
      <c r="E125" s="27"/>
      <c r="F125" s="27"/>
      <c r="G125" s="27"/>
      <c r="H125" s="26"/>
    </row>
    <row r="126" spans="1:8" x14ac:dyDescent="0.35">
      <c r="A126" s="29"/>
      <c r="B126" s="28"/>
      <c r="C126" s="28"/>
      <c r="D126" s="27"/>
      <c r="E126" s="27"/>
      <c r="F126" s="27"/>
      <c r="G126" s="27"/>
      <c r="H126" s="26"/>
    </row>
    <row r="127" spans="1:8" x14ac:dyDescent="0.35">
      <c r="A127" s="29"/>
      <c r="B127" s="28"/>
      <c r="C127" s="28"/>
      <c r="D127" s="27"/>
      <c r="E127" s="27"/>
      <c r="F127" s="27"/>
      <c r="G127" s="27"/>
      <c r="H127" s="26"/>
    </row>
    <row r="128" spans="1:8" x14ac:dyDescent="0.35">
      <c r="A128" s="29"/>
      <c r="B128" s="28"/>
      <c r="C128" s="28"/>
      <c r="D128" s="27"/>
      <c r="E128" s="27"/>
      <c r="F128" s="27"/>
      <c r="G128" s="27"/>
      <c r="H128" s="26"/>
    </row>
    <row r="129" spans="1:8" x14ac:dyDescent="0.35">
      <c r="A129" s="29"/>
      <c r="B129" s="28"/>
      <c r="C129" s="28"/>
      <c r="D129" s="27"/>
      <c r="E129" s="27"/>
      <c r="F129" s="27"/>
      <c r="G129" s="27"/>
      <c r="H129" s="26"/>
    </row>
    <row r="130" spans="1:8" x14ac:dyDescent="0.35">
      <c r="A130" s="29"/>
      <c r="B130" s="28"/>
      <c r="C130" s="28"/>
      <c r="D130" s="27"/>
      <c r="E130" s="27"/>
      <c r="F130" s="27"/>
      <c r="G130" s="27"/>
      <c r="H130" s="26"/>
    </row>
    <row r="131" spans="1:8" x14ac:dyDescent="0.35">
      <c r="A131" s="29"/>
      <c r="B131" s="28"/>
      <c r="C131" s="28"/>
      <c r="D131" s="27"/>
      <c r="E131" s="27"/>
      <c r="F131" s="27"/>
      <c r="G131" s="27"/>
      <c r="H131" s="26"/>
    </row>
    <row r="132" spans="1:8" x14ac:dyDescent="0.35">
      <c r="A132" s="29"/>
      <c r="B132" s="28"/>
      <c r="C132" s="28"/>
      <c r="D132" s="27"/>
      <c r="E132" s="27"/>
      <c r="F132" s="27"/>
      <c r="G132" s="27"/>
      <c r="H132" s="26"/>
    </row>
    <row r="133" spans="1:8" x14ac:dyDescent="0.35">
      <c r="A133" s="29"/>
      <c r="B133" s="28"/>
      <c r="C133" s="28"/>
      <c r="D133" s="27"/>
      <c r="E133" s="27"/>
      <c r="F133" s="27"/>
      <c r="G133" s="27"/>
      <c r="H133" s="26"/>
    </row>
    <row r="134" spans="1:8" x14ac:dyDescent="0.35">
      <c r="A134" s="29"/>
      <c r="B134" s="28"/>
      <c r="C134" s="28"/>
      <c r="D134" s="27"/>
      <c r="E134" s="27"/>
      <c r="F134" s="27"/>
      <c r="G134" s="27"/>
      <c r="H134" s="26"/>
    </row>
    <row r="135" spans="1:8" x14ac:dyDescent="0.35">
      <c r="A135" s="29"/>
      <c r="B135" s="28"/>
      <c r="C135" s="28"/>
      <c r="D135" s="27"/>
      <c r="E135" s="27"/>
      <c r="F135" s="27"/>
      <c r="G135" s="27"/>
      <c r="H135" s="26"/>
    </row>
    <row r="136" spans="1:8" x14ac:dyDescent="0.35">
      <c r="A136" s="29"/>
      <c r="B136" s="28"/>
      <c r="C136" s="28"/>
      <c r="D136" s="27"/>
      <c r="E136" s="27"/>
      <c r="F136" s="27"/>
      <c r="G136" s="27"/>
      <c r="H136" s="26"/>
    </row>
    <row r="137" spans="1:8" x14ac:dyDescent="0.35">
      <c r="A137" s="29"/>
      <c r="B137" s="28"/>
      <c r="C137" s="28"/>
      <c r="D137" s="27"/>
      <c r="E137" s="27"/>
      <c r="F137" s="27"/>
      <c r="G137" s="27"/>
      <c r="H137" s="26"/>
    </row>
    <row r="138" spans="1:8" x14ac:dyDescent="0.35">
      <c r="A138" s="29"/>
      <c r="B138" s="28"/>
      <c r="C138" s="28"/>
      <c r="D138" s="27"/>
      <c r="E138" s="27"/>
      <c r="F138" s="27"/>
      <c r="G138" s="27"/>
      <c r="H138" s="26"/>
    </row>
    <row r="139" spans="1:8" x14ac:dyDescent="0.35">
      <c r="A139" s="29"/>
      <c r="B139" s="28"/>
      <c r="C139" s="28"/>
      <c r="D139" s="27"/>
      <c r="E139" s="27"/>
      <c r="F139" s="27"/>
      <c r="G139" s="27"/>
      <c r="H139" s="26"/>
    </row>
    <row r="140" spans="1:8" x14ac:dyDescent="0.35">
      <c r="A140" s="29"/>
      <c r="B140" s="28"/>
      <c r="C140" s="28"/>
      <c r="D140" s="27"/>
      <c r="E140" s="27"/>
      <c r="F140" s="27"/>
      <c r="G140" s="27"/>
      <c r="H140" s="26"/>
    </row>
    <row r="141" spans="1:8" x14ac:dyDescent="0.35">
      <c r="A141" s="29"/>
      <c r="B141" s="28"/>
      <c r="C141" s="28"/>
      <c r="D141" s="27"/>
      <c r="E141" s="27"/>
      <c r="F141" s="27"/>
      <c r="G141" s="27"/>
      <c r="H141" s="26"/>
    </row>
    <row r="142" spans="1:8" x14ac:dyDescent="0.35">
      <c r="A142" s="29"/>
      <c r="B142" s="28"/>
      <c r="C142" s="28"/>
      <c r="D142" s="27"/>
      <c r="E142" s="27"/>
      <c r="F142" s="27"/>
      <c r="G142" s="27"/>
      <c r="H142" s="26"/>
    </row>
    <row r="143" spans="1:8" x14ac:dyDescent="0.35">
      <c r="A143" s="29"/>
      <c r="B143" s="28"/>
      <c r="C143" s="28"/>
      <c r="D143" s="27"/>
      <c r="E143" s="27"/>
      <c r="F143" s="27"/>
      <c r="G143" s="27"/>
      <c r="H143" s="26"/>
    </row>
    <row r="144" spans="1:8" x14ac:dyDescent="0.35">
      <c r="A144" s="29"/>
      <c r="B144" s="28"/>
      <c r="C144" s="28"/>
      <c r="D144" s="27"/>
      <c r="E144" s="27"/>
      <c r="F144" s="27"/>
      <c r="G144" s="27"/>
      <c r="H144" s="26"/>
    </row>
    <row r="145" spans="1:8" x14ac:dyDescent="0.35">
      <c r="A145" s="29"/>
      <c r="B145" s="28"/>
      <c r="C145" s="28"/>
      <c r="D145" s="27"/>
      <c r="E145" s="27"/>
      <c r="F145" s="27"/>
      <c r="G145" s="27"/>
      <c r="H145" s="26"/>
    </row>
    <row r="146" spans="1:8" x14ac:dyDescent="0.35">
      <c r="A146" s="29"/>
      <c r="B146" s="28"/>
      <c r="C146" s="28"/>
      <c r="D146" s="27"/>
      <c r="E146" s="27"/>
      <c r="F146" s="27"/>
      <c r="G146" s="27"/>
      <c r="H146" s="26"/>
    </row>
    <row r="147" spans="1:8" x14ac:dyDescent="0.35">
      <c r="A147" s="29"/>
      <c r="B147" s="28"/>
      <c r="C147" s="28"/>
      <c r="D147" s="27"/>
      <c r="E147" s="27"/>
      <c r="F147" s="27"/>
      <c r="G147" s="27"/>
      <c r="H147" s="26"/>
    </row>
    <row r="148" spans="1:8" x14ac:dyDescent="0.35">
      <c r="A148" s="29"/>
      <c r="B148" s="28"/>
      <c r="C148" s="28"/>
      <c r="D148" s="27"/>
      <c r="E148" s="27"/>
      <c r="F148" s="27"/>
      <c r="G148" s="27"/>
      <c r="H148" s="26"/>
    </row>
    <row r="149" spans="1:8" x14ac:dyDescent="0.35">
      <c r="A149" s="29"/>
      <c r="B149" s="28"/>
      <c r="C149" s="28"/>
      <c r="D149" s="27"/>
      <c r="E149" s="27"/>
      <c r="F149" s="27"/>
      <c r="G149" s="27"/>
      <c r="H149" s="26"/>
    </row>
    <row r="150" spans="1:8" x14ac:dyDescent="0.35">
      <c r="A150" s="29"/>
      <c r="B150" s="28"/>
      <c r="C150" s="28"/>
      <c r="D150" s="27"/>
      <c r="E150" s="27"/>
      <c r="F150" s="27"/>
      <c r="G150" s="27"/>
      <c r="H150" s="26"/>
    </row>
    <row r="151" spans="1:8" x14ac:dyDescent="0.35">
      <c r="A151" s="29"/>
      <c r="B151" s="28"/>
      <c r="C151" s="28"/>
      <c r="D151" s="27"/>
      <c r="E151" s="27"/>
      <c r="F151" s="27"/>
      <c r="G151" s="27"/>
      <c r="H151" s="26"/>
    </row>
    <row r="152" spans="1:8" x14ac:dyDescent="0.35">
      <c r="A152" s="29"/>
      <c r="B152" s="28"/>
      <c r="C152" s="28"/>
      <c r="D152" s="27"/>
      <c r="E152" s="27"/>
      <c r="F152" s="27"/>
      <c r="G152" s="27"/>
      <c r="H152" s="26"/>
    </row>
    <row r="153" spans="1:8" x14ac:dyDescent="0.35">
      <c r="A153" s="29"/>
      <c r="B153" s="28"/>
      <c r="C153" s="28"/>
      <c r="D153" s="27"/>
      <c r="E153" s="27"/>
      <c r="F153" s="27"/>
      <c r="G153" s="27"/>
      <c r="H153" s="26"/>
    </row>
    <row r="154" spans="1:8" x14ac:dyDescent="0.35">
      <c r="A154" s="29"/>
      <c r="B154" s="28"/>
      <c r="C154" s="28"/>
      <c r="D154" s="27"/>
      <c r="E154" s="27"/>
      <c r="F154" s="27"/>
      <c r="G154" s="27"/>
      <c r="H154" s="26"/>
    </row>
    <row r="155" spans="1:8" x14ac:dyDescent="0.35">
      <c r="A155" s="29"/>
      <c r="B155" s="28"/>
      <c r="C155" s="28"/>
      <c r="D155" s="27"/>
      <c r="E155" s="27"/>
      <c r="F155" s="27"/>
      <c r="G155" s="27"/>
      <c r="H155" s="26"/>
    </row>
    <row r="156" spans="1:8" x14ac:dyDescent="0.35">
      <c r="A156" s="29"/>
      <c r="B156" s="28"/>
      <c r="C156" s="28"/>
      <c r="D156" s="27"/>
      <c r="E156" s="27"/>
      <c r="F156" s="27"/>
      <c r="G156" s="27"/>
      <c r="H156" s="26"/>
    </row>
    <row r="157" spans="1:8" x14ac:dyDescent="0.35">
      <c r="A157" s="29"/>
      <c r="B157" s="28"/>
      <c r="C157" s="28"/>
      <c r="D157" s="27"/>
      <c r="E157" s="27"/>
      <c r="F157" s="27"/>
      <c r="G157" s="27"/>
      <c r="H157" s="26"/>
    </row>
    <row r="158" spans="1:8" x14ac:dyDescent="0.35">
      <c r="A158" s="29"/>
      <c r="B158" s="28"/>
      <c r="C158" s="28"/>
      <c r="D158" s="27"/>
      <c r="E158" s="27"/>
      <c r="F158" s="27"/>
      <c r="G158" s="27"/>
      <c r="H158" s="26"/>
    </row>
    <row r="159" spans="1:8" x14ac:dyDescent="0.35">
      <c r="A159" s="29"/>
      <c r="B159" s="28"/>
      <c r="C159" s="28"/>
      <c r="D159" s="27"/>
      <c r="E159" s="27"/>
      <c r="F159" s="27"/>
      <c r="G159" s="27"/>
      <c r="H159" s="26"/>
    </row>
    <row r="160" spans="1:8" x14ac:dyDescent="0.35">
      <c r="A160" s="29"/>
      <c r="B160" s="28"/>
      <c r="C160" s="28"/>
      <c r="D160" s="27"/>
      <c r="E160" s="27"/>
      <c r="F160" s="27"/>
      <c r="G160" s="27"/>
      <c r="H160" s="26"/>
    </row>
    <row r="161" spans="1:8" x14ac:dyDescent="0.35">
      <c r="A161" s="29"/>
      <c r="B161" s="28"/>
      <c r="C161" s="28"/>
      <c r="D161" s="27"/>
      <c r="E161" s="27"/>
      <c r="F161" s="27"/>
      <c r="G161" s="27"/>
      <c r="H161" s="26"/>
    </row>
    <row r="162" spans="1:8" x14ac:dyDescent="0.35">
      <c r="A162" s="29"/>
      <c r="B162" s="28"/>
      <c r="C162" s="28"/>
      <c r="D162" s="27"/>
      <c r="E162" s="27"/>
      <c r="F162" s="27"/>
      <c r="G162" s="27"/>
      <c r="H162" s="26"/>
    </row>
    <row r="163" spans="1:8" x14ac:dyDescent="0.35">
      <c r="A163" s="29"/>
      <c r="B163" s="28"/>
      <c r="C163" s="28"/>
      <c r="D163" s="27"/>
      <c r="E163" s="27"/>
      <c r="F163" s="27"/>
      <c r="G163" s="27"/>
      <c r="H163" s="26"/>
    </row>
    <row r="164" spans="1:8" x14ac:dyDescent="0.35">
      <c r="A164" s="29"/>
      <c r="B164" s="28"/>
      <c r="C164" s="28"/>
      <c r="D164" s="27"/>
      <c r="E164" s="27"/>
      <c r="F164" s="27"/>
      <c r="G164" s="27"/>
      <c r="H164" s="26"/>
    </row>
    <row r="165" spans="1:8" x14ac:dyDescent="0.35">
      <c r="A165" s="29"/>
      <c r="B165" s="28"/>
      <c r="C165" s="28"/>
      <c r="D165" s="27"/>
      <c r="E165" s="27"/>
      <c r="F165" s="27"/>
      <c r="G165" s="27"/>
      <c r="H165" s="26"/>
    </row>
    <row r="166" spans="1:8" x14ac:dyDescent="0.35">
      <c r="A166" s="29"/>
      <c r="B166" s="28"/>
      <c r="C166" s="28"/>
      <c r="D166" s="27"/>
      <c r="E166" s="27"/>
      <c r="F166" s="27"/>
      <c r="G166" s="27"/>
      <c r="H166" s="26"/>
    </row>
    <row r="167" spans="1:8" x14ac:dyDescent="0.35">
      <c r="A167" s="29"/>
      <c r="B167" s="28"/>
      <c r="C167" s="28"/>
      <c r="D167" s="27"/>
      <c r="E167" s="27"/>
      <c r="F167" s="27"/>
      <c r="G167" s="27"/>
      <c r="H167" s="26"/>
    </row>
    <row r="168" spans="1:8" x14ac:dyDescent="0.35">
      <c r="A168" s="29"/>
      <c r="B168" s="28"/>
      <c r="C168" s="28"/>
      <c r="D168" s="27"/>
      <c r="E168" s="27"/>
      <c r="F168" s="27"/>
      <c r="G168" s="27"/>
      <c r="H168" s="26"/>
    </row>
    <row r="169" spans="1:8" x14ac:dyDescent="0.35">
      <c r="A169" s="29"/>
      <c r="B169" s="28"/>
      <c r="C169" s="28"/>
      <c r="D169" s="27"/>
      <c r="E169" s="27"/>
      <c r="F169" s="27"/>
      <c r="G169" s="27"/>
      <c r="H169" s="26"/>
    </row>
    <row r="170" spans="1:8" x14ac:dyDescent="0.35">
      <c r="A170" s="29"/>
      <c r="B170" s="28"/>
      <c r="C170" s="28"/>
      <c r="D170" s="27"/>
      <c r="E170" s="27"/>
      <c r="F170" s="27"/>
      <c r="G170" s="27"/>
      <c r="H170" s="26"/>
    </row>
    <row r="171" spans="1:8" x14ac:dyDescent="0.35">
      <c r="A171" s="29"/>
      <c r="B171" s="28"/>
      <c r="C171" s="28"/>
      <c r="D171" s="27"/>
      <c r="E171" s="27"/>
      <c r="F171" s="27"/>
      <c r="G171" s="27"/>
      <c r="H171" s="26"/>
    </row>
    <row r="172" spans="1:8" x14ac:dyDescent="0.35">
      <c r="A172" s="29"/>
      <c r="B172" s="28"/>
      <c r="C172" s="28"/>
      <c r="D172" s="27"/>
      <c r="E172" s="27"/>
      <c r="F172" s="27"/>
      <c r="G172" s="27"/>
      <c r="H172" s="26"/>
    </row>
    <row r="173" spans="1:8" x14ac:dyDescent="0.35">
      <c r="A173" s="29"/>
      <c r="B173" s="28"/>
      <c r="C173" s="28"/>
      <c r="D173" s="27"/>
      <c r="E173" s="27"/>
      <c r="F173" s="27"/>
      <c r="G173" s="27"/>
      <c r="H173" s="26"/>
    </row>
    <row r="174" spans="1:8" x14ac:dyDescent="0.35">
      <c r="A174" s="29"/>
      <c r="B174" s="28"/>
      <c r="C174" s="28"/>
      <c r="D174" s="27"/>
      <c r="E174" s="27"/>
      <c r="F174" s="27"/>
      <c r="G174" s="27"/>
      <c r="H174" s="26"/>
    </row>
    <row r="175" spans="1:8" x14ac:dyDescent="0.35">
      <c r="A175" s="29"/>
      <c r="B175" s="28"/>
      <c r="C175" s="28"/>
      <c r="D175" s="27"/>
      <c r="E175" s="27"/>
      <c r="F175" s="27"/>
      <c r="G175" s="27"/>
      <c r="H175" s="26"/>
    </row>
    <row r="176" spans="1:8" x14ac:dyDescent="0.35">
      <c r="A176" s="29"/>
      <c r="B176" s="28"/>
      <c r="C176" s="28"/>
      <c r="D176" s="27"/>
      <c r="E176" s="27"/>
      <c r="F176" s="27"/>
      <c r="G176" s="27"/>
      <c r="H176" s="26"/>
    </row>
    <row r="177" spans="1:8" x14ac:dyDescent="0.35">
      <c r="A177" s="29"/>
      <c r="B177" s="28"/>
      <c r="C177" s="28"/>
      <c r="D177" s="27"/>
      <c r="E177" s="27"/>
      <c r="F177" s="27"/>
      <c r="G177" s="27"/>
      <c r="H177" s="26"/>
    </row>
    <row r="178" spans="1:8" x14ac:dyDescent="0.35">
      <c r="A178" s="29"/>
      <c r="B178" s="28"/>
      <c r="C178" s="28"/>
      <c r="D178" s="27"/>
      <c r="E178" s="27"/>
      <c r="F178" s="27"/>
      <c r="G178" s="27"/>
      <c r="H178" s="26"/>
    </row>
    <row r="179" spans="1:8" x14ac:dyDescent="0.35">
      <c r="A179" s="29"/>
      <c r="B179" s="28"/>
      <c r="C179" s="28"/>
      <c r="D179" s="27"/>
      <c r="E179" s="27"/>
      <c r="F179" s="27"/>
      <c r="G179" s="27"/>
      <c r="H179" s="26"/>
    </row>
    <row r="180" spans="1:8" x14ac:dyDescent="0.35">
      <c r="A180" s="29"/>
      <c r="B180" s="28"/>
      <c r="C180" s="28"/>
      <c r="D180" s="27"/>
      <c r="E180" s="27"/>
      <c r="F180" s="27"/>
      <c r="G180" s="27"/>
      <c r="H180" s="26"/>
    </row>
    <row r="181" spans="1:8" x14ac:dyDescent="0.35">
      <c r="A181" s="29"/>
      <c r="B181" s="28"/>
      <c r="C181" s="28"/>
      <c r="D181" s="27"/>
      <c r="E181" s="27"/>
      <c r="F181" s="27"/>
      <c r="G181" s="27"/>
      <c r="H181" s="26"/>
    </row>
    <row r="182" spans="1:8" x14ac:dyDescent="0.35">
      <c r="A182" s="29"/>
      <c r="B182" s="28"/>
      <c r="C182" s="28"/>
      <c r="D182" s="27"/>
      <c r="E182" s="27"/>
      <c r="F182" s="27"/>
      <c r="G182" s="27"/>
      <c r="H182" s="26"/>
    </row>
    <row r="183" spans="1:8" x14ac:dyDescent="0.35">
      <c r="A183" s="29"/>
      <c r="B183" s="28"/>
      <c r="C183" s="28"/>
      <c r="D183" s="27"/>
      <c r="E183" s="27"/>
      <c r="F183" s="27"/>
      <c r="G183" s="27"/>
      <c r="H183" s="26"/>
    </row>
    <row r="184" spans="1:8" x14ac:dyDescent="0.35">
      <c r="A184" s="29"/>
      <c r="B184" s="28"/>
      <c r="C184" s="28"/>
      <c r="D184" s="27"/>
      <c r="E184" s="27"/>
      <c r="F184" s="27"/>
      <c r="G184" s="27"/>
      <c r="H184" s="26"/>
    </row>
    <row r="185" spans="1:8" x14ac:dyDescent="0.35">
      <c r="A185" s="29"/>
      <c r="B185" s="28"/>
      <c r="C185" s="28"/>
      <c r="D185" s="27"/>
      <c r="E185" s="27"/>
      <c r="F185" s="27"/>
      <c r="G185" s="27"/>
      <c r="H185" s="26"/>
    </row>
    <row r="186" spans="1:8" x14ac:dyDescent="0.35">
      <c r="A186" s="29"/>
      <c r="B186" s="28"/>
      <c r="C186" s="28"/>
      <c r="D186" s="27"/>
      <c r="E186" s="27"/>
      <c r="F186" s="27"/>
      <c r="G186" s="27"/>
      <c r="H186" s="26"/>
    </row>
    <row r="187" spans="1:8" x14ac:dyDescent="0.35">
      <c r="A187" s="29"/>
      <c r="B187" s="28"/>
      <c r="C187" s="28"/>
      <c r="D187" s="27"/>
      <c r="E187" s="27"/>
      <c r="F187" s="27"/>
      <c r="G187" s="27"/>
      <c r="H187" s="26"/>
    </row>
    <row r="188" spans="1:8" x14ac:dyDescent="0.35">
      <c r="A188" s="29"/>
      <c r="B188" s="28"/>
      <c r="C188" s="28"/>
      <c r="D188" s="27"/>
      <c r="E188" s="27"/>
      <c r="F188" s="27"/>
      <c r="G188" s="27"/>
      <c r="H188" s="26"/>
    </row>
    <row r="189" spans="1:8" x14ac:dyDescent="0.35">
      <c r="A189" s="29"/>
      <c r="B189" s="28"/>
      <c r="C189" s="28"/>
      <c r="D189" s="27"/>
      <c r="E189" s="27"/>
      <c r="F189" s="27"/>
      <c r="G189" s="27"/>
      <c r="H189" s="26"/>
    </row>
    <row r="190" spans="1:8" x14ac:dyDescent="0.35">
      <c r="A190" s="29"/>
      <c r="B190" s="28"/>
      <c r="C190" s="28"/>
      <c r="D190" s="27"/>
      <c r="E190" s="27"/>
      <c r="F190" s="27"/>
      <c r="G190" s="27"/>
      <c r="H190" s="26"/>
    </row>
    <row r="191" spans="1:8" x14ac:dyDescent="0.35">
      <c r="A191" s="29"/>
      <c r="B191" s="28"/>
      <c r="C191" s="28"/>
      <c r="D191" s="27"/>
      <c r="E191" s="27"/>
      <c r="F191" s="27"/>
      <c r="G191" s="27"/>
      <c r="H191" s="26"/>
    </row>
    <row r="192" spans="1:8" x14ac:dyDescent="0.35">
      <c r="A192" s="29"/>
      <c r="B192" s="28"/>
      <c r="C192" s="28"/>
      <c r="D192" s="27"/>
      <c r="E192" s="27"/>
      <c r="F192" s="27"/>
      <c r="G192" s="27"/>
      <c r="H192" s="26"/>
    </row>
    <row r="193" spans="1:8" x14ac:dyDescent="0.35">
      <c r="A193" s="29"/>
      <c r="B193" s="28"/>
      <c r="C193" s="28"/>
      <c r="D193" s="27"/>
      <c r="E193" s="27"/>
      <c r="F193" s="27"/>
      <c r="G193" s="27"/>
      <c r="H193" s="26"/>
    </row>
    <row r="194" spans="1:8" x14ac:dyDescent="0.35">
      <c r="A194" s="29"/>
      <c r="B194" s="28"/>
      <c r="C194" s="28"/>
      <c r="D194" s="27"/>
      <c r="E194" s="27"/>
      <c r="F194" s="27"/>
      <c r="G194" s="27"/>
      <c r="H194" s="26"/>
    </row>
    <row r="195" spans="1:8" x14ac:dyDescent="0.35">
      <c r="A195" s="29"/>
      <c r="B195" s="28"/>
      <c r="C195" s="28"/>
      <c r="D195" s="27"/>
      <c r="E195" s="27"/>
      <c r="F195" s="27"/>
      <c r="G195" s="27"/>
      <c r="H195" s="26"/>
    </row>
    <row r="196" spans="1:8" x14ac:dyDescent="0.35">
      <c r="A196" s="29"/>
      <c r="B196" s="28"/>
      <c r="C196" s="28"/>
      <c r="D196" s="27"/>
      <c r="E196" s="27"/>
      <c r="F196" s="27"/>
      <c r="G196" s="27"/>
      <c r="H196" s="26"/>
    </row>
    <row r="197" spans="1:8" x14ac:dyDescent="0.35">
      <c r="A197" s="29"/>
      <c r="B197" s="28"/>
      <c r="C197" s="28"/>
      <c r="D197" s="27"/>
      <c r="E197" s="27"/>
      <c r="F197" s="27"/>
      <c r="G197" s="27"/>
      <c r="H197" s="26"/>
    </row>
    <row r="198" spans="1:8" x14ac:dyDescent="0.35">
      <c r="A198" s="29"/>
      <c r="B198" s="28"/>
      <c r="C198" s="28"/>
      <c r="D198" s="27"/>
      <c r="E198" s="27"/>
      <c r="F198" s="27"/>
      <c r="G198" s="27"/>
      <c r="H198" s="26"/>
    </row>
    <row r="199" spans="1:8" x14ac:dyDescent="0.35">
      <c r="A199" s="29"/>
      <c r="B199" s="28"/>
      <c r="C199" s="28"/>
      <c r="D199" s="27"/>
      <c r="E199" s="27"/>
      <c r="F199" s="27"/>
      <c r="G199" s="27"/>
      <c r="H199" s="26"/>
    </row>
    <row r="200" spans="1:8" x14ac:dyDescent="0.35">
      <c r="A200" s="29"/>
      <c r="B200" s="28"/>
      <c r="C200" s="28"/>
      <c r="D200" s="27"/>
      <c r="E200" s="27"/>
      <c r="F200" s="27"/>
      <c r="G200" s="27"/>
      <c r="H200" s="26"/>
    </row>
    <row r="201" spans="1:8" x14ac:dyDescent="0.35">
      <c r="A201" s="29"/>
      <c r="B201" s="28"/>
      <c r="C201" s="28"/>
      <c r="D201" s="27"/>
      <c r="E201" s="27"/>
      <c r="F201" s="27"/>
      <c r="G201" s="27"/>
      <c r="H201" s="26"/>
    </row>
    <row r="202" spans="1:8" x14ac:dyDescent="0.35">
      <c r="A202" s="29"/>
      <c r="B202" s="28"/>
      <c r="C202" s="28"/>
      <c r="D202" s="27"/>
      <c r="E202" s="27"/>
      <c r="F202" s="27"/>
      <c r="G202" s="27"/>
      <c r="H202" s="26"/>
    </row>
    <row r="203" spans="1:8" x14ac:dyDescent="0.35">
      <c r="A203" s="29"/>
      <c r="B203" s="28"/>
      <c r="C203" s="28"/>
      <c r="D203" s="27"/>
      <c r="E203" s="27"/>
      <c r="F203" s="27"/>
      <c r="G203" s="27"/>
      <c r="H203" s="26"/>
    </row>
    <row r="204" spans="1:8" x14ac:dyDescent="0.35">
      <c r="A204" s="29"/>
      <c r="B204" s="28"/>
      <c r="C204" s="28"/>
      <c r="D204" s="27"/>
      <c r="E204" s="27"/>
      <c r="F204" s="27"/>
      <c r="G204" s="27"/>
      <c r="H204" s="26"/>
    </row>
    <row r="205" spans="1:8" x14ac:dyDescent="0.35">
      <c r="A205" s="29"/>
      <c r="B205" s="28"/>
      <c r="C205" s="28"/>
      <c r="D205" s="27"/>
      <c r="E205" s="27"/>
      <c r="F205" s="27"/>
      <c r="G205" s="27"/>
      <c r="H205" s="26"/>
    </row>
    <row r="206" spans="1:8" x14ac:dyDescent="0.35">
      <c r="A206" s="29"/>
      <c r="B206" s="28"/>
      <c r="C206" s="28"/>
      <c r="D206" s="27"/>
      <c r="E206" s="27"/>
      <c r="F206" s="27"/>
      <c r="G206" s="27"/>
      <c r="H206" s="26"/>
    </row>
    <row r="207" spans="1:8" x14ac:dyDescent="0.35">
      <c r="A207" s="29"/>
      <c r="B207" s="28"/>
      <c r="C207" s="28"/>
      <c r="D207" s="27"/>
      <c r="E207" s="27"/>
      <c r="F207" s="27"/>
      <c r="G207" s="27"/>
      <c r="H207" s="26"/>
    </row>
    <row r="208" spans="1:8" x14ac:dyDescent="0.35">
      <c r="A208" s="29"/>
      <c r="B208" s="28"/>
      <c r="C208" s="28"/>
      <c r="D208" s="27"/>
      <c r="E208" s="27"/>
      <c r="F208" s="27"/>
      <c r="G208" s="27"/>
      <c r="H208" s="26"/>
    </row>
    <row r="209" spans="1:8" x14ac:dyDescent="0.35">
      <c r="A209" s="29"/>
      <c r="B209" s="28"/>
      <c r="C209" s="28"/>
      <c r="D209" s="27"/>
      <c r="E209" s="27"/>
      <c r="F209" s="27"/>
      <c r="G209" s="27"/>
      <c r="H209" s="26"/>
    </row>
    <row r="210" spans="1:8" x14ac:dyDescent="0.35">
      <c r="A210" s="29"/>
      <c r="B210" s="28"/>
      <c r="C210" s="28"/>
      <c r="D210" s="27"/>
      <c r="E210" s="27"/>
      <c r="F210" s="27"/>
      <c r="G210" s="27"/>
      <c r="H210" s="26"/>
    </row>
    <row r="211" spans="1:8" x14ac:dyDescent="0.35">
      <c r="A211" s="29"/>
      <c r="B211" s="28"/>
      <c r="C211" s="28"/>
      <c r="D211" s="27"/>
      <c r="E211" s="27"/>
      <c r="F211" s="27"/>
      <c r="G211" s="27"/>
      <c r="H211" s="26"/>
    </row>
    <row r="212" spans="1:8" x14ac:dyDescent="0.35">
      <c r="A212" s="29"/>
      <c r="B212" s="28"/>
      <c r="C212" s="28"/>
      <c r="D212" s="27"/>
      <c r="E212" s="27"/>
      <c r="F212" s="27"/>
      <c r="G212" s="27"/>
      <c r="H212" s="26"/>
    </row>
    <row r="213" spans="1:8" x14ac:dyDescent="0.35">
      <c r="A213" s="29"/>
      <c r="B213" s="28"/>
      <c r="C213" s="28"/>
      <c r="D213" s="27"/>
      <c r="E213" s="27"/>
      <c r="F213" s="27"/>
      <c r="G213" s="27"/>
      <c r="H213" s="26"/>
    </row>
    <row r="214" spans="1:8" x14ac:dyDescent="0.35">
      <c r="A214" s="29"/>
      <c r="B214" s="28"/>
      <c r="C214" s="28"/>
      <c r="D214" s="27"/>
      <c r="E214" s="27"/>
      <c r="F214" s="27"/>
      <c r="G214" s="27"/>
      <c r="H214" s="26"/>
    </row>
    <row r="215" spans="1:8" x14ac:dyDescent="0.35">
      <c r="A215" s="29"/>
      <c r="B215" s="28"/>
      <c r="C215" s="28"/>
      <c r="D215" s="27"/>
      <c r="E215" s="27"/>
      <c r="F215" s="27"/>
      <c r="G215" s="27"/>
      <c r="H215" s="26"/>
    </row>
    <row r="216" spans="1:8" x14ac:dyDescent="0.35">
      <c r="A216" s="29"/>
      <c r="B216" s="28"/>
      <c r="C216" s="28"/>
      <c r="D216" s="27"/>
      <c r="E216" s="27"/>
      <c r="F216" s="27"/>
      <c r="G216" s="27"/>
      <c r="H216" s="26"/>
    </row>
    <row r="217" spans="1:8" x14ac:dyDescent="0.35">
      <c r="A217" s="29"/>
      <c r="B217" s="28"/>
      <c r="C217" s="28"/>
      <c r="D217" s="27"/>
      <c r="E217" s="27"/>
      <c r="F217" s="27"/>
      <c r="G217" s="27"/>
      <c r="H217" s="26"/>
    </row>
    <row r="218" spans="1:8" x14ac:dyDescent="0.35">
      <c r="A218" s="29"/>
      <c r="B218" s="28"/>
      <c r="C218" s="28"/>
      <c r="D218" s="27"/>
      <c r="E218" s="27"/>
      <c r="F218" s="27"/>
      <c r="G218" s="27"/>
      <c r="H218" s="26"/>
    </row>
    <row r="219" spans="1:8" x14ac:dyDescent="0.35">
      <c r="A219" s="29"/>
      <c r="B219" s="28"/>
      <c r="C219" s="28"/>
      <c r="D219" s="27"/>
      <c r="E219" s="27"/>
      <c r="F219" s="27"/>
      <c r="G219" s="27"/>
      <c r="H219" s="26"/>
    </row>
    <row r="220" spans="1:8" x14ac:dyDescent="0.35">
      <c r="A220" s="29"/>
      <c r="B220" s="28"/>
      <c r="C220" s="28"/>
      <c r="D220" s="27"/>
      <c r="E220" s="27"/>
      <c r="F220" s="27"/>
      <c r="G220" s="27"/>
      <c r="H220" s="26"/>
    </row>
    <row r="221" spans="1:8" x14ac:dyDescent="0.35">
      <c r="A221" s="29"/>
      <c r="B221" s="28"/>
      <c r="C221" s="28"/>
      <c r="D221" s="27"/>
      <c r="E221" s="27"/>
      <c r="F221" s="27"/>
      <c r="G221" s="27"/>
      <c r="H221" s="26"/>
    </row>
    <row r="222" spans="1:8" x14ac:dyDescent="0.35">
      <c r="A222" s="29"/>
      <c r="B222" s="28"/>
      <c r="C222" s="28"/>
      <c r="D222" s="27"/>
      <c r="E222" s="27"/>
      <c r="F222" s="27"/>
      <c r="G222" s="27"/>
      <c r="H222" s="26"/>
    </row>
    <row r="223" spans="1:8" x14ac:dyDescent="0.35">
      <c r="A223" s="29"/>
      <c r="B223" s="28"/>
      <c r="C223" s="28"/>
      <c r="D223" s="27"/>
      <c r="E223" s="27"/>
      <c r="F223" s="27"/>
      <c r="G223" s="27"/>
      <c r="H223" s="26"/>
    </row>
    <row r="224" spans="1:8" x14ac:dyDescent="0.35">
      <c r="A224" s="29"/>
      <c r="B224" s="28"/>
      <c r="C224" s="28"/>
      <c r="D224" s="27"/>
      <c r="E224" s="27"/>
      <c r="F224" s="27"/>
      <c r="G224" s="27"/>
      <c r="H224" s="26"/>
    </row>
    <row r="225" spans="1:8" x14ac:dyDescent="0.35">
      <c r="A225" s="29"/>
      <c r="B225" s="28"/>
      <c r="C225" s="28"/>
      <c r="D225" s="27"/>
      <c r="E225" s="27"/>
      <c r="F225" s="27"/>
      <c r="G225" s="27"/>
      <c r="H225" s="26"/>
    </row>
    <row r="226" spans="1:8" x14ac:dyDescent="0.35">
      <c r="A226" s="29"/>
      <c r="B226" s="28"/>
      <c r="C226" s="28"/>
      <c r="D226" s="27"/>
      <c r="E226" s="27"/>
      <c r="F226" s="27"/>
      <c r="G226" s="27"/>
      <c r="H226" s="26"/>
    </row>
    <row r="227" spans="1:8" x14ac:dyDescent="0.35">
      <c r="A227" s="29"/>
      <c r="B227" s="28"/>
      <c r="C227" s="28"/>
      <c r="D227" s="27"/>
      <c r="E227" s="27"/>
      <c r="F227" s="27"/>
      <c r="G227" s="27"/>
      <c r="H227" s="26"/>
    </row>
    <row r="228" spans="1:8" x14ac:dyDescent="0.35">
      <c r="A228" s="29"/>
      <c r="B228" s="28"/>
      <c r="C228" s="28"/>
      <c r="D228" s="27"/>
      <c r="E228" s="27"/>
      <c r="F228" s="27"/>
      <c r="G228" s="27"/>
      <c r="H228" s="26"/>
    </row>
    <row r="229" spans="1:8" x14ac:dyDescent="0.35">
      <c r="A229" s="29"/>
      <c r="B229" s="28"/>
      <c r="C229" s="28"/>
      <c r="D229" s="27"/>
      <c r="E229" s="27"/>
      <c r="F229" s="27"/>
      <c r="G229" s="27"/>
      <c r="H229" s="26"/>
    </row>
    <row r="230" spans="1:8" x14ac:dyDescent="0.35">
      <c r="A230" s="29"/>
      <c r="B230" s="28"/>
      <c r="C230" s="28"/>
      <c r="D230" s="27"/>
      <c r="E230" s="27"/>
      <c r="F230" s="27"/>
      <c r="G230" s="27"/>
      <c r="H230" s="26"/>
    </row>
    <row r="231" spans="1:8" x14ac:dyDescent="0.35">
      <c r="A231" s="29"/>
      <c r="B231" s="28"/>
      <c r="C231" s="28"/>
      <c r="D231" s="27"/>
      <c r="E231" s="27"/>
      <c r="F231" s="27"/>
      <c r="G231" s="27"/>
      <c r="H231" s="26"/>
    </row>
  </sheetData>
  <mergeCells count="1">
    <mergeCell ref="A1:L1"/>
  </mergeCells>
  <conditionalFormatting sqref="A4:C5 G5:J18 E5:F46 B6:C64 A6:A102 G19 I19:J19 G20:J92 D47:D65 F47:F92 C65 B66:D92">
    <cfRule type="expression" dxfId="11" priority="73">
      <formula>$F4 ="Gereed"</formula>
    </cfRule>
    <cfRule type="expression" dxfId="10" priority="74">
      <formula>$F4 = "Later uitvoeren"</formula>
    </cfRule>
    <cfRule type="expression" dxfId="9" priority="75">
      <formula xml:space="preserve"> $F4 = "Niet van toepassing"</formula>
    </cfRule>
  </conditionalFormatting>
  <conditionalFormatting sqref="E47:E92">
    <cfRule type="expression" dxfId="8" priority="28">
      <formula>$F47 ="Gereed"</formula>
    </cfRule>
    <cfRule type="expression" dxfId="7" priority="29">
      <formula>$F47 = "Later uitvoeren"</formula>
    </cfRule>
    <cfRule type="expression" dxfId="6" priority="30">
      <formula xml:space="preserve"> $F47 = "Niet van toepassing"</formula>
    </cfRule>
  </conditionalFormatting>
  <conditionalFormatting sqref="E4:J4">
    <cfRule type="expression" dxfId="5" priority="82">
      <formula>$F4 ="Gereed"</formula>
    </cfRule>
    <cfRule type="expression" dxfId="4" priority="83">
      <formula>$F4 = "Later uitvoeren"</formula>
    </cfRule>
    <cfRule type="expression" dxfId="3" priority="84">
      <formula xml:space="preserve"> $F4 = "Niet van toepassing"</formula>
    </cfRule>
  </conditionalFormatting>
  <pageMargins left="0.7" right="0.7" top="0.75" bottom="0.75" header="0.3" footer="0.3"/>
  <pageSetup paperSize="9" orientation="portrait"/>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2A73F61C-D671-40B0-BA40-F68E9379F420}">
          <x14:formula1>
            <xm:f>Start!$G$16:$G$24</xm:f>
          </x14:formula1>
          <xm:sqref>B66:B1048576 B2:B64</xm:sqref>
        </x14:dataValidation>
        <x14:dataValidation type="list" allowBlank="1" showInputMessage="1" showErrorMessage="1" xr:uid="{D6BA75E4-E227-4B2D-A286-19682B8D6761}">
          <x14:formula1>
            <xm:f>Tabellen!$F$3:$F$5</xm:f>
          </x14:formula1>
          <xm:sqref>G4:G102</xm:sqref>
        </x14:dataValidation>
        <x14:dataValidation type="list" allowBlank="1" showInputMessage="1" showErrorMessage="1" xr:uid="{4273F783-6332-48BD-A03B-EF53B9C0B791}">
          <x14:formula1>
            <xm:f>Tabellen!$F$10:$F$12</xm:f>
          </x14:formula1>
          <xm:sqref>F4:F102</xm:sqref>
        </x14:dataValidation>
        <x14:dataValidation type="list" allowBlank="1" showInputMessage="1" showErrorMessage="1" xr:uid="{75A3178C-B536-4C1A-86D3-2C68EB8A25C2}">
          <x14:formula1>
            <xm:f>Tabellen!$D$10:$D$17</xm:f>
          </x14:formula1>
          <xm:sqref>I2:I1048576</xm:sqref>
        </x14:dataValidation>
        <x14:dataValidation type="list" allowBlank="1" showInputMessage="1" showErrorMessage="1" xr:uid="{2EB1B663-1327-451A-A2B6-7ABBC01BDFEF}">
          <x14:formula1>
            <xm:f>Tabellen!$B$23:$B$68</xm:f>
          </x14:formula1>
          <xm:sqref>C4:C102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B8CD-46D7-44E3-8202-A2AFF52FD250}">
  <dimension ref="A1:N212"/>
  <sheetViews>
    <sheetView showGridLines="0" zoomScale="85" zoomScaleNormal="85" workbookViewId="0">
      <selection activeCell="D33" sqref="D33"/>
    </sheetView>
  </sheetViews>
  <sheetFormatPr defaultColWidth="9.109375" defaultRowHeight="15" x14ac:dyDescent="0.35"/>
  <cols>
    <col min="1" max="1" width="9.33203125" style="25" customWidth="1"/>
    <col min="2" max="3" width="18.5546875" style="24" customWidth="1"/>
    <col min="4" max="4" width="80.88671875" style="22" customWidth="1"/>
    <col min="5" max="16384" width="9.109375" style="21"/>
  </cols>
  <sheetData>
    <row r="1" spans="1:4" s="31" customFormat="1" ht="31.5" customHeight="1" x14ac:dyDescent="0.35">
      <c r="A1" s="55" t="s">
        <v>280</v>
      </c>
      <c r="B1" s="55"/>
      <c r="C1" s="55"/>
      <c r="D1" s="55"/>
    </row>
    <row r="2" spans="1:4" s="31" customFormat="1" ht="15.6" customHeight="1" x14ac:dyDescent="0.35">
      <c r="A2" s="56" t="s">
        <v>281</v>
      </c>
      <c r="B2" s="56"/>
      <c r="C2" s="56"/>
      <c r="D2" s="56"/>
    </row>
    <row r="3" spans="1:4" s="31" customFormat="1" ht="15.6" customHeight="1" x14ac:dyDescent="0.35">
      <c r="A3" s="39"/>
      <c r="B3" s="39"/>
      <c r="C3" s="39"/>
      <c r="D3" s="39"/>
    </row>
    <row r="4" spans="1:4" s="31" customFormat="1" ht="17.25" customHeight="1" x14ac:dyDescent="0.35">
      <c r="A4" s="36" t="s">
        <v>20</v>
      </c>
      <c r="B4" s="36" t="s">
        <v>21</v>
      </c>
      <c r="C4" s="36" t="s">
        <v>23</v>
      </c>
      <c r="D4" s="37" t="s">
        <v>282</v>
      </c>
    </row>
    <row r="5" spans="1:4" x14ac:dyDescent="0.35">
      <c r="A5" s="29">
        <v>1</v>
      </c>
      <c r="B5" s="28" t="s">
        <v>9</v>
      </c>
      <c r="C5" s="28" t="str">
        <f>_xlfn.XLOOKUP(B5,Start!$G$16:$G$24,Start!$H$16:$H$24)</f>
        <v>Ja</v>
      </c>
      <c r="D5" s="27" t="s">
        <v>283</v>
      </c>
    </row>
    <row r="6" spans="1:4" x14ac:dyDescent="0.35">
      <c r="A6" s="29">
        <f t="shared" ref="A6:A25" si="0">$A5+1</f>
        <v>2</v>
      </c>
      <c r="B6" s="28" t="s">
        <v>9</v>
      </c>
      <c r="C6" s="28" t="str">
        <f>_xlfn.XLOOKUP(B6,Start!$G$16:$G$24,Start!$H$16:$H$24)</f>
        <v>Ja</v>
      </c>
      <c r="D6" s="27" t="s">
        <v>284</v>
      </c>
    </row>
    <row r="7" spans="1:4" x14ac:dyDescent="0.35">
      <c r="A7" s="29">
        <f t="shared" si="0"/>
        <v>3</v>
      </c>
      <c r="B7" s="28" t="s">
        <v>9</v>
      </c>
      <c r="C7" s="28" t="str">
        <f>_xlfn.XLOOKUP(B7,Start!$G$16:$G$24,Start!$H$16:$H$24)</f>
        <v>Ja</v>
      </c>
      <c r="D7" s="27" t="s">
        <v>285</v>
      </c>
    </row>
    <row r="8" spans="1:4" x14ac:dyDescent="0.35">
      <c r="A8" s="29">
        <f t="shared" si="0"/>
        <v>4</v>
      </c>
      <c r="B8" s="28" t="s">
        <v>9</v>
      </c>
      <c r="C8" s="28" t="str">
        <f>_xlfn.XLOOKUP(B8,Start!$G$16:$G$24,Start!$H$16:$H$24)</f>
        <v>Ja</v>
      </c>
      <c r="D8" s="27" t="s">
        <v>286</v>
      </c>
    </row>
    <row r="9" spans="1:4" x14ac:dyDescent="0.35">
      <c r="A9" s="29">
        <f t="shared" si="0"/>
        <v>5</v>
      </c>
      <c r="B9" s="28" t="s">
        <v>9</v>
      </c>
      <c r="C9" s="28" t="str">
        <f>_xlfn.XLOOKUP(B9,Start!$G$16:$G$24,Start!$H$16:$H$24)</f>
        <v>Ja</v>
      </c>
      <c r="D9" s="27" t="s">
        <v>287</v>
      </c>
    </row>
    <row r="10" spans="1:4" ht="30" x14ac:dyDescent="0.35">
      <c r="A10" s="29">
        <f t="shared" si="0"/>
        <v>6</v>
      </c>
      <c r="B10" s="28" t="s">
        <v>9</v>
      </c>
      <c r="C10" s="28" t="str">
        <f>_xlfn.XLOOKUP(B10,Start!$G$16:$G$24,Start!$H$16:$H$24)</f>
        <v>Ja</v>
      </c>
      <c r="D10" s="27" t="s">
        <v>288</v>
      </c>
    </row>
    <row r="11" spans="1:4" ht="16.2" customHeight="1" x14ac:dyDescent="0.35">
      <c r="A11" s="29">
        <f t="shared" si="0"/>
        <v>7</v>
      </c>
      <c r="B11" s="28" t="s">
        <v>9</v>
      </c>
      <c r="C11" s="28" t="str">
        <f>_xlfn.XLOOKUP(B11,Start!$G$16:$G$24,Start!$H$16:$H$24)</f>
        <v>Ja</v>
      </c>
      <c r="D11" s="27" t="s">
        <v>289</v>
      </c>
    </row>
    <row r="12" spans="1:4" x14ac:dyDescent="0.35">
      <c r="A12" s="29">
        <f t="shared" si="0"/>
        <v>8</v>
      </c>
      <c r="B12" s="28" t="s">
        <v>12</v>
      </c>
      <c r="C12" s="28" t="str">
        <f>_xlfn.XLOOKUP(B12,Start!$G$16:$G$24,Start!$H$16:$H$24)</f>
        <v>Nee</v>
      </c>
      <c r="D12" s="27" t="s">
        <v>290</v>
      </c>
    </row>
    <row r="13" spans="1:4" x14ac:dyDescent="0.35">
      <c r="A13" s="29">
        <f t="shared" si="0"/>
        <v>9</v>
      </c>
      <c r="B13" s="28" t="s">
        <v>12</v>
      </c>
      <c r="C13" s="28" t="str">
        <f>_xlfn.XLOOKUP(B13,Start!$G$16:$G$24,Start!$H$16:$H$24)</f>
        <v>Nee</v>
      </c>
      <c r="D13" s="27" t="s">
        <v>291</v>
      </c>
    </row>
    <row r="14" spans="1:4" x14ac:dyDescent="0.35">
      <c r="A14" s="29">
        <f t="shared" si="0"/>
        <v>10</v>
      </c>
      <c r="B14" s="28" t="s">
        <v>12</v>
      </c>
      <c r="C14" s="28" t="str">
        <f>_xlfn.XLOOKUP(B14,Start!$G$16:$G$24,Start!$H$16:$H$24)</f>
        <v>Nee</v>
      </c>
      <c r="D14" s="27" t="s">
        <v>292</v>
      </c>
    </row>
    <row r="15" spans="1:4" x14ac:dyDescent="0.35">
      <c r="A15" s="29">
        <f t="shared" si="0"/>
        <v>11</v>
      </c>
      <c r="B15" s="28" t="s">
        <v>12</v>
      </c>
      <c r="C15" s="28" t="str">
        <f>_xlfn.XLOOKUP(B15,Start!$G$16:$G$24,Start!$H$16:$H$24)</f>
        <v>Nee</v>
      </c>
      <c r="D15" s="27" t="s">
        <v>293</v>
      </c>
    </row>
    <row r="16" spans="1:4" s="31" customFormat="1" x14ac:dyDescent="0.35">
      <c r="A16" s="29">
        <f t="shared" si="0"/>
        <v>12</v>
      </c>
      <c r="B16" s="28" t="s">
        <v>12</v>
      </c>
      <c r="C16" s="28" t="str">
        <f>_xlfn.XLOOKUP(B16,Start!$G$16:$G$24,Start!$H$16:$H$24)</f>
        <v>Nee</v>
      </c>
      <c r="D16" s="27" t="s">
        <v>294</v>
      </c>
    </row>
    <row r="17" spans="1:4" x14ac:dyDescent="0.35">
      <c r="A17" s="29">
        <f t="shared" si="0"/>
        <v>13</v>
      </c>
      <c r="B17" s="28" t="s">
        <v>12</v>
      </c>
      <c r="C17" s="28" t="str">
        <f>_xlfn.XLOOKUP(B17,Start!$G$16:$G$24,Start!$H$16:$H$24)</f>
        <v>Nee</v>
      </c>
      <c r="D17" s="27" t="s">
        <v>295</v>
      </c>
    </row>
    <row r="18" spans="1:4" x14ac:dyDescent="0.35">
      <c r="A18" s="29">
        <f t="shared" si="0"/>
        <v>14</v>
      </c>
      <c r="B18" s="28" t="s">
        <v>12</v>
      </c>
      <c r="C18" s="28" t="str">
        <f>_xlfn.XLOOKUP(B18,Start!$G$16:$G$24,Start!$H$16:$H$24)</f>
        <v>Nee</v>
      </c>
      <c r="D18" s="27" t="s">
        <v>296</v>
      </c>
    </row>
    <row r="19" spans="1:4" x14ac:dyDescent="0.35">
      <c r="A19" s="29">
        <f t="shared" si="0"/>
        <v>15</v>
      </c>
      <c r="B19" s="28" t="s">
        <v>12</v>
      </c>
      <c r="C19" s="28" t="str">
        <f>_xlfn.XLOOKUP(B19,Start!$G$16:$G$24,Start!$H$16:$H$24)</f>
        <v>Nee</v>
      </c>
      <c r="D19" s="27" t="s">
        <v>297</v>
      </c>
    </row>
    <row r="20" spans="1:4" ht="30" x14ac:dyDescent="0.35">
      <c r="A20" s="29">
        <f t="shared" si="0"/>
        <v>16</v>
      </c>
      <c r="B20" s="28" t="s">
        <v>12</v>
      </c>
      <c r="C20" s="28" t="str">
        <f>_xlfn.XLOOKUP(B20,Start!$G$16:$G$24,Start!$H$16:$H$24)</f>
        <v>Nee</v>
      </c>
      <c r="D20" s="27" t="s">
        <v>298</v>
      </c>
    </row>
    <row r="21" spans="1:4" x14ac:dyDescent="0.35">
      <c r="A21" s="29">
        <f t="shared" si="0"/>
        <v>17</v>
      </c>
      <c r="B21" s="28" t="s">
        <v>12</v>
      </c>
      <c r="C21" s="28" t="str">
        <f>_xlfn.XLOOKUP(B21,Start!$G$16:$G$24,Start!$H$16:$H$24)</f>
        <v>Nee</v>
      </c>
      <c r="D21" s="27" t="s">
        <v>299</v>
      </c>
    </row>
    <row r="22" spans="1:4" x14ac:dyDescent="0.35">
      <c r="A22" s="29">
        <f t="shared" si="0"/>
        <v>18</v>
      </c>
      <c r="B22" s="28" t="s">
        <v>12</v>
      </c>
      <c r="C22" s="28" t="str">
        <f>_xlfn.XLOOKUP(B22,Start!$G$16:$G$24,Start!$H$16:$H$24)</f>
        <v>Nee</v>
      </c>
      <c r="D22" s="27" t="s">
        <v>300</v>
      </c>
    </row>
    <row r="23" spans="1:4" x14ac:dyDescent="0.35">
      <c r="A23" s="29">
        <f t="shared" si="0"/>
        <v>19</v>
      </c>
      <c r="B23" s="28" t="s">
        <v>12</v>
      </c>
      <c r="C23" s="28" t="str">
        <f>_xlfn.XLOOKUP(B23,Start!$G$16:$G$24,Start!$H$16:$H$24)</f>
        <v>Nee</v>
      </c>
      <c r="D23" s="27" t="s">
        <v>301</v>
      </c>
    </row>
    <row r="24" spans="1:4" x14ac:dyDescent="0.35">
      <c r="A24" s="29">
        <f t="shared" si="0"/>
        <v>20</v>
      </c>
      <c r="B24" s="28" t="s">
        <v>12</v>
      </c>
      <c r="C24" s="28" t="str">
        <f>_xlfn.XLOOKUP(B24,Start!$G$16:$G$24,Start!$H$16:$H$24)</f>
        <v>Nee</v>
      </c>
      <c r="D24" s="27" t="s">
        <v>302</v>
      </c>
    </row>
    <row r="25" spans="1:4" x14ac:dyDescent="0.35">
      <c r="A25" s="29">
        <f t="shared" si="0"/>
        <v>21</v>
      </c>
      <c r="B25" s="28" t="s">
        <v>12</v>
      </c>
      <c r="C25" s="28" t="str">
        <f>_xlfn.XLOOKUP(B25,Start!$G$16:$G$24,Start!$H$16:$H$24)</f>
        <v>Nee</v>
      </c>
      <c r="D25" s="27" t="s">
        <v>303</v>
      </c>
    </row>
    <row r="26" spans="1:4" ht="30" x14ac:dyDescent="0.35">
      <c r="A26" s="29">
        <f t="shared" ref="A26:A34" si="1">$A25+1</f>
        <v>22</v>
      </c>
      <c r="B26" s="28" t="s">
        <v>12</v>
      </c>
      <c r="C26" s="28" t="str">
        <f>_xlfn.XLOOKUP(B26,Start!$G$16:$G$24,Start!$H$16:$H$24)</f>
        <v>Nee</v>
      </c>
      <c r="D26" s="27" t="s">
        <v>304</v>
      </c>
    </row>
    <row r="27" spans="1:4" x14ac:dyDescent="0.35">
      <c r="A27" s="29">
        <f t="shared" si="1"/>
        <v>23</v>
      </c>
      <c r="B27" s="28" t="s">
        <v>13</v>
      </c>
      <c r="C27" s="28" t="str">
        <f>_xlfn.XLOOKUP(B27,Start!$G$16:$G$24,Start!$H$16:$H$24)</f>
        <v>Nee</v>
      </c>
      <c r="D27" s="27" t="s">
        <v>305</v>
      </c>
    </row>
    <row r="28" spans="1:4" s="31" customFormat="1" x14ac:dyDescent="0.35">
      <c r="A28" s="29">
        <f t="shared" si="1"/>
        <v>24</v>
      </c>
      <c r="B28" s="28" t="s">
        <v>9</v>
      </c>
      <c r="C28" s="28" t="str">
        <f>_xlfn.XLOOKUP(B28,Start!$G$16:$G$24,Start!$H$16:$H$24)</f>
        <v>Ja</v>
      </c>
      <c r="D28" s="27"/>
    </row>
    <row r="29" spans="1:4" s="31" customFormat="1" x14ac:dyDescent="0.35">
      <c r="A29" s="29">
        <f t="shared" si="1"/>
        <v>25</v>
      </c>
      <c r="B29" s="28" t="s">
        <v>9</v>
      </c>
      <c r="C29" s="28" t="str">
        <f>_xlfn.XLOOKUP(B29,Start!$G$16:$G$24,Start!$H$16:$H$24)</f>
        <v>Ja</v>
      </c>
      <c r="D29" s="27"/>
    </row>
    <row r="30" spans="1:4" s="31" customFormat="1" x14ac:dyDescent="0.35">
      <c r="A30" s="29">
        <f t="shared" si="1"/>
        <v>26</v>
      </c>
      <c r="B30" s="28" t="s">
        <v>9</v>
      </c>
      <c r="C30" s="28" t="str">
        <f>_xlfn.XLOOKUP(B30,Start!$G$16:$G$24,Start!$H$16:$H$24)</f>
        <v>Ja</v>
      </c>
      <c r="D30" s="27"/>
    </row>
    <row r="31" spans="1:4" s="31" customFormat="1" ht="16.5" customHeight="1" x14ac:dyDescent="0.35">
      <c r="A31" s="29">
        <f t="shared" si="1"/>
        <v>27</v>
      </c>
      <c r="B31" s="28" t="s">
        <v>9</v>
      </c>
      <c r="C31" s="28" t="str">
        <f>_xlfn.XLOOKUP(B31,Start!$G$16:$G$24,Start!$H$16:$H$24)</f>
        <v>Ja</v>
      </c>
      <c r="D31" s="27"/>
    </row>
    <row r="32" spans="1:4" x14ac:dyDescent="0.35">
      <c r="A32" s="29">
        <f t="shared" si="1"/>
        <v>28</v>
      </c>
      <c r="B32" s="28" t="s">
        <v>9</v>
      </c>
      <c r="C32" s="28" t="str">
        <f>_xlfn.XLOOKUP(B32,Start!$G$16:$G$24,Start!$H$16:$H$24)</f>
        <v>Ja</v>
      </c>
      <c r="D32" s="27"/>
    </row>
    <row r="33" spans="1:14" x14ac:dyDescent="0.35">
      <c r="A33" s="29">
        <f t="shared" si="1"/>
        <v>29</v>
      </c>
      <c r="B33" s="28" t="s">
        <v>9</v>
      </c>
      <c r="C33" s="28" t="str">
        <f>_xlfn.XLOOKUP(B33,Start!$G$16:$G$24,Start!$H$16:$H$24)</f>
        <v>Ja</v>
      </c>
      <c r="D33" s="27"/>
    </row>
    <row r="34" spans="1:14" x14ac:dyDescent="0.35">
      <c r="A34" s="29">
        <f t="shared" si="1"/>
        <v>30</v>
      </c>
      <c r="B34" s="28" t="s">
        <v>9</v>
      </c>
      <c r="C34" s="28" t="str">
        <f>_xlfn.XLOOKUP(B34,Start!$G$16:$G$24,Start!$H$16:$H$24)</f>
        <v>Ja</v>
      </c>
      <c r="D34" s="27"/>
    </row>
    <row r="35" spans="1:14" x14ac:dyDescent="0.35">
      <c r="A35" s="29"/>
      <c r="B35" s="28"/>
      <c r="C35" s="28"/>
      <c r="D35" s="27"/>
    </row>
    <row r="36" spans="1:14" x14ac:dyDescent="0.35">
      <c r="A36" s="29"/>
      <c r="B36" s="28"/>
      <c r="C36" s="28"/>
      <c r="D36" s="27"/>
    </row>
    <row r="37" spans="1:14" x14ac:dyDescent="0.35">
      <c r="A37" s="28"/>
      <c r="B37" s="28"/>
      <c r="C37" s="28"/>
    </row>
    <row r="38" spans="1:14" x14ac:dyDescent="0.35">
      <c r="A38" s="29"/>
      <c r="B38" s="28"/>
      <c r="C38" s="28"/>
      <c r="D38" s="27"/>
    </row>
    <row r="39" spans="1:14" x14ac:dyDescent="0.35">
      <c r="A39" s="29"/>
      <c r="B39" s="28"/>
      <c r="C39" s="28"/>
      <c r="D39" s="27"/>
    </row>
    <row r="40" spans="1:14" s="22" customFormat="1" x14ac:dyDescent="0.35">
      <c r="A40" s="29"/>
      <c r="B40" s="28"/>
      <c r="C40" s="28"/>
      <c r="D40" s="27"/>
      <c r="E40" s="21"/>
      <c r="F40" s="21"/>
      <c r="G40" s="21"/>
      <c r="H40" s="21"/>
      <c r="I40" s="21"/>
      <c r="J40" s="21"/>
      <c r="K40" s="21"/>
      <c r="L40" s="21"/>
      <c r="M40" s="21"/>
      <c r="N40" s="21"/>
    </row>
    <row r="41" spans="1:14" s="22" customFormat="1" x14ac:dyDescent="0.35">
      <c r="A41" s="29"/>
      <c r="B41" s="28"/>
      <c r="C41" s="28"/>
      <c r="D41" s="27"/>
      <c r="E41" s="21"/>
      <c r="F41" s="21"/>
      <c r="G41" s="21"/>
      <c r="H41" s="21"/>
      <c r="I41" s="21"/>
      <c r="J41" s="21"/>
      <c r="K41" s="21"/>
      <c r="L41" s="21"/>
      <c r="M41" s="21"/>
      <c r="N41" s="21"/>
    </row>
    <row r="42" spans="1:14" s="22" customFormat="1" x14ac:dyDescent="0.35">
      <c r="A42" s="29"/>
      <c r="B42" s="28"/>
      <c r="C42" s="28"/>
      <c r="D42" s="27"/>
      <c r="E42" s="21"/>
      <c r="F42" s="21"/>
      <c r="G42" s="21"/>
      <c r="H42" s="21"/>
      <c r="I42" s="21"/>
      <c r="J42" s="21"/>
      <c r="K42" s="21"/>
      <c r="L42" s="21"/>
      <c r="M42" s="21"/>
      <c r="N42" s="21"/>
    </row>
    <row r="43" spans="1:14" s="22" customFormat="1" x14ac:dyDescent="0.35">
      <c r="A43" s="29"/>
      <c r="B43" s="28"/>
      <c r="C43" s="28"/>
      <c r="D43" s="27"/>
      <c r="E43" s="21"/>
      <c r="F43" s="21"/>
      <c r="G43" s="21"/>
      <c r="H43" s="21"/>
      <c r="I43" s="21"/>
      <c r="J43" s="21"/>
      <c r="K43" s="21"/>
      <c r="L43" s="21"/>
      <c r="M43" s="21"/>
      <c r="N43" s="21"/>
    </row>
    <row r="44" spans="1:14" s="22" customFormat="1" x14ac:dyDescent="0.35">
      <c r="A44" s="29"/>
      <c r="B44" s="28"/>
      <c r="C44" s="28"/>
      <c r="D44" s="27"/>
      <c r="E44" s="21"/>
      <c r="F44" s="21"/>
      <c r="G44" s="21"/>
      <c r="H44" s="21"/>
      <c r="I44" s="21"/>
      <c r="J44" s="21"/>
      <c r="K44" s="21"/>
      <c r="L44" s="21"/>
      <c r="M44" s="21"/>
      <c r="N44" s="21"/>
    </row>
    <row r="45" spans="1:14" s="22" customFormat="1" x14ac:dyDescent="0.35">
      <c r="A45" s="29"/>
      <c r="B45" s="28"/>
      <c r="C45" s="28"/>
      <c r="D45" s="27"/>
      <c r="E45" s="21"/>
      <c r="F45" s="21"/>
      <c r="G45" s="21"/>
      <c r="H45" s="21"/>
      <c r="I45" s="21"/>
      <c r="J45" s="21"/>
      <c r="K45" s="21"/>
      <c r="L45" s="21"/>
      <c r="M45" s="21"/>
      <c r="N45" s="21"/>
    </row>
    <row r="46" spans="1:14" s="22" customFormat="1" x14ac:dyDescent="0.35">
      <c r="A46" s="29"/>
      <c r="B46" s="28"/>
      <c r="C46" s="28"/>
      <c r="D46" s="27"/>
      <c r="E46" s="21"/>
      <c r="F46" s="21"/>
      <c r="G46" s="21"/>
      <c r="H46" s="21"/>
      <c r="I46" s="21"/>
      <c r="J46" s="21"/>
      <c r="K46" s="21"/>
      <c r="L46" s="21"/>
      <c r="M46" s="21"/>
      <c r="N46" s="21"/>
    </row>
    <row r="47" spans="1:14" s="22" customFormat="1" x14ac:dyDescent="0.35">
      <c r="A47" s="29"/>
      <c r="B47" s="28"/>
      <c r="C47" s="28"/>
      <c r="D47" s="27"/>
      <c r="E47" s="21"/>
      <c r="F47" s="21"/>
      <c r="G47" s="21"/>
      <c r="H47" s="21"/>
      <c r="I47" s="21"/>
      <c r="J47" s="21"/>
      <c r="K47" s="21"/>
      <c r="L47" s="21"/>
      <c r="M47" s="21"/>
      <c r="N47" s="21"/>
    </row>
    <row r="48" spans="1:14" s="22" customFormat="1" x14ac:dyDescent="0.35">
      <c r="A48" s="29"/>
      <c r="B48" s="28"/>
      <c r="C48" s="28"/>
      <c r="D48" s="27"/>
      <c r="E48" s="21"/>
      <c r="F48" s="21"/>
      <c r="G48" s="21"/>
      <c r="H48" s="21"/>
      <c r="I48" s="21"/>
      <c r="J48" s="21"/>
      <c r="K48" s="21"/>
      <c r="L48" s="21"/>
      <c r="M48" s="21"/>
      <c r="N48" s="21"/>
    </row>
    <row r="49" spans="1:14" s="22" customFormat="1" x14ac:dyDescent="0.35">
      <c r="A49" s="29"/>
      <c r="B49" s="28"/>
      <c r="C49" s="28"/>
      <c r="D49" s="27"/>
      <c r="E49" s="21"/>
      <c r="F49" s="21"/>
      <c r="G49" s="21"/>
      <c r="H49" s="21"/>
      <c r="I49" s="21"/>
      <c r="J49" s="21"/>
      <c r="K49" s="21"/>
      <c r="L49" s="21"/>
      <c r="M49" s="21"/>
      <c r="N49" s="21"/>
    </row>
    <row r="50" spans="1:14" s="22" customFormat="1" x14ac:dyDescent="0.35">
      <c r="A50" s="29"/>
      <c r="B50" s="28"/>
      <c r="C50" s="28"/>
      <c r="D50" s="27"/>
      <c r="E50" s="21"/>
      <c r="F50" s="21"/>
      <c r="G50" s="21"/>
      <c r="H50" s="21"/>
      <c r="I50" s="21"/>
      <c r="J50" s="21"/>
      <c r="K50" s="21"/>
      <c r="L50" s="21"/>
      <c r="M50" s="21"/>
      <c r="N50" s="21"/>
    </row>
    <row r="51" spans="1:14" s="22" customFormat="1" x14ac:dyDescent="0.35">
      <c r="A51" s="29"/>
      <c r="B51" s="28"/>
      <c r="C51" s="28"/>
      <c r="D51" s="27"/>
      <c r="E51" s="21"/>
      <c r="F51" s="21"/>
      <c r="G51" s="21"/>
      <c r="H51" s="21"/>
      <c r="I51" s="21"/>
      <c r="J51" s="21"/>
      <c r="K51" s="21"/>
      <c r="L51" s="21"/>
      <c r="M51" s="21"/>
      <c r="N51" s="21"/>
    </row>
    <row r="52" spans="1:14" s="22" customFormat="1" x14ac:dyDescent="0.35">
      <c r="A52" s="29"/>
      <c r="B52" s="28"/>
      <c r="C52" s="28"/>
      <c r="D52" s="27"/>
      <c r="E52" s="21"/>
      <c r="F52" s="21"/>
      <c r="G52" s="21"/>
      <c r="H52" s="21"/>
      <c r="I52" s="21"/>
      <c r="J52" s="21"/>
      <c r="K52" s="21"/>
      <c r="L52" s="21"/>
      <c r="M52" s="21"/>
      <c r="N52" s="21"/>
    </row>
    <row r="53" spans="1:14" s="22" customFormat="1" x14ac:dyDescent="0.35">
      <c r="A53" s="29"/>
      <c r="B53" s="28"/>
      <c r="C53" s="28"/>
      <c r="D53" s="27"/>
      <c r="E53" s="21"/>
      <c r="F53" s="21"/>
      <c r="G53" s="21"/>
      <c r="H53" s="21"/>
      <c r="I53" s="21"/>
      <c r="J53" s="21"/>
      <c r="K53" s="21"/>
      <c r="L53" s="21"/>
      <c r="M53" s="21"/>
      <c r="N53" s="21"/>
    </row>
    <row r="54" spans="1:14" s="22" customFormat="1" x14ac:dyDescent="0.35">
      <c r="A54" s="28"/>
      <c r="B54" s="28"/>
      <c r="C54" s="28"/>
      <c r="E54" s="21"/>
      <c r="F54" s="21"/>
      <c r="G54" s="21"/>
      <c r="H54" s="21"/>
      <c r="I54" s="21"/>
      <c r="J54" s="21"/>
      <c r="K54" s="21"/>
      <c r="L54" s="21"/>
      <c r="M54" s="21"/>
      <c r="N54" s="21"/>
    </row>
    <row r="55" spans="1:14" s="22" customFormat="1" x14ac:dyDescent="0.35">
      <c r="A55" s="29"/>
      <c r="B55" s="28"/>
      <c r="C55" s="28"/>
      <c r="D55" s="27"/>
      <c r="E55" s="21"/>
      <c r="F55" s="21"/>
      <c r="G55" s="21"/>
      <c r="H55" s="21"/>
      <c r="I55" s="21"/>
      <c r="J55" s="21"/>
      <c r="K55" s="21"/>
      <c r="L55" s="21"/>
      <c r="M55" s="21"/>
      <c r="N55" s="21"/>
    </row>
    <row r="56" spans="1:14" s="22" customFormat="1" x14ac:dyDescent="0.35">
      <c r="A56" s="29"/>
      <c r="B56" s="28"/>
      <c r="C56" s="28"/>
      <c r="D56" s="27"/>
      <c r="E56" s="21"/>
      <c r="F56" s="21"/>
      <c r="G56" s="21"/>
      <c r="H56" s="21"/>
      <c r="I56" s="21"/>
      <c r="J56" s="21"/>
      <c r="K56" s="21"/>
      <c r="L56" s="21"/>
      <c r="M56" s="21"/>
      <c r="N56" s="21"/>
    </row>
    <row r="57" spans="1:14" s="22" customFormat="1" x14ac:dyDescent="0.35">
      <c r="A57" s="29"/>
      <c r="B57" s="28"/>
      <c r="C57" s="28"/>
      <c r="D57" s="27"/>
      <c r="E57" s="21"/>
      <c r="F57" s="21"/>
      <c r="G57" s="21"/>
      <c r="H57" s="21"/>
      <c r="I57" s="21"/>
      <c r="J57" s="21"/>
      <c r="K57" s="21"/>
      <c r="L57" s="21"/>
      <c r="M57" s="21"/>
      <c r="N57" s="21"/>
    </row>
    <row r="58" spans="1:14" s="22" customFormat="1" x14ac:dyDescent="0.35">
      <c r="A58" s="29"/>
      <c r="B58" s="28"/>
      <c r="C58" s="28"/>
      <c r="D58" s="27"/>
      <c r="E58" s="21"/>
      <c r="F58" s="21"/>
      <c r="G58" s="21"/>
      <c r="H58" s="21"/>
      <c r="I58" s="21"/>
      <c r="J58" s="21"/>
      <c r="K58" s="21"/>
      <c r="L58" s="21"/>
      <c r="M58" s="21"/>
      <c r="N58" s="21"/>
    </row>
    <row r="59" spans="1:14" s="22" customFormat="1" x14ac:dyDescent="0.35">
      <c r="A59" s="29"/>
      <c r="B59" s="28"/>
      <c r="C59" s="28"/>
      <c r="D59" s="27"/>
      <c r="E59" s="21"/>
      <c r="F59" s="21"/>
      <c r="G59" s="21"/>
      <c r="H59" s="21"/>
      <c r="I59" s="21"/>
      <c r="J59" s="21"/>
      <c r="K59" s="21"/>
      <c r="L59" s="21"/>
      <c r="M59" s="21"/>
      <c r="N59" s="21"/>
    </row>
    <row r="60" spans="1:14" s="22" customFormat="1" x14ac:dyDescent="0.35">
      <c r="A60" s="29"/>
      <c r="B60" s="28"/>
      <c r="C60" s="28"/>
      <c r="D60" s="27"/>
      <c r="E60" s="21"/>
      <c r="F60" s="21"/>
      <c r="G60" s="21"/>
      <c r="H60" s="21"/>
      <c r="I60" s="21"/>
      <c r="J60" s="21"/>
      <c r="K60" s="21"/>
      <c r="L60" s="21"/>
      <c r="M60" s="21"/>
      <c r="N60" s="21"/>
    </row>
    <row r="61" spans="1:14" s="22" customFormat="1" x14ac:dyDescent="0.35">
      <c r="A61" s="29"/>
      <c r="B61" s="28"/>
      <c r="C61" s="28"/>
      <c r="D61" s="27"/>
      <c r="E61" s="21"/>
      <c r="F61" s="21"/>
      <c r="G61" s="21"/>
      <c r="H61" s="21"/>
      <c r="I61" s="21"/>
      <c r="J61" s="21"/>
      <c r="K61" s="21"/>
      <c r="L61" s="21"/>
      <c r="M61" s="21"/>
      <c r="N61" s="21"/>
    </row>
    <row r="62" spans="1:14" s="22" customFormat="1" x14ac:dyDescent="0.35">
      <c r="A62" s="29"/>
      <c r="B62" s="28"/>
      <c r="C62" s="28"/>
      <c r="D62" s="27"/>
      <c r="E62" s="21"/>
      <c r="F62" s="21"/>
      <c r="G62" s="21"/>
      <c r="H62" s="21"/>
      <c r="I62" s="21"/>
      <c r="J62" s="21"/>
      <c r="K62" s="21"/>
      <c r="L62" s="21"/>
      <c r="M62" s="21"/>
      <c r="N62" s="21"/>
    </row>
    <row r="63" spans="1:14" s="22" customFormat="1" x14ac:dyDescent="0.35">
      <c r="A63" s="29"/>
      <c r="B63" s="28"/>
      <c r="C63" s="28"/>
      <c r="D63" s="27"/>
      <c r="E63" s="21"/>
      <c r="F63" s="21"/>
      <c r="G63" s="21"/>
      <c r="H63" s="21"/>
      <c r="I63" s="21"/>
      <c r="J63" s="21"/>
      <c r="K63" s="21"/>
      <c r="L63" s="21"/>
      <c r="M63" s="21"/>
      <c r="N63" s="21"/>
    </row>
    <row r="64" spans="1:14" s="22" customFormat="1" x14ac:dyDescent="0.35">
      <c r="A64" s="29"/>
      <c r="B64" s="28"/>
      <c r="C64" s="28"/>
      <c r="D64" s="27"/>
      <c r="E64" s="21"/>
      <c r="F64" s="21"/>
      <c r="G64" s="21"/>
      <c r="H64" s="21"/>
      <c r="I64" s="21"/>
      <c r="J64" s="21"/>
      <c r="K64" s="21"/>
      <c r="L64" s="21"/>
      <c r="M64" s="21"/>
      <c r="N64" s="21"/>
    </row>
    <row r="65" spans="1:14" s="22" customFormat="1" x14ac:dyDescent="0.35">
      <c r="A65" s="29"/>
      <c r="B65" s="28"/>
      <c r="C65" s="28"/>
      <c r="D65" s="27"/>
      <c r="E65" s="21"/>
      <c r="F65" s="21"/>
      <c r="G65" s="21"/>
      <c r="H65" s="21"/>
      <c r="I65" s="21"/>
      <c r="J65" s="21"/>
      <c r="K65" s="21"/>
      <c r="L65" s="21"/>
      <c r="M65" s="21"/>
      <c r="N65" s="21"/>
    </row>
    <row r="66" spans="1:14" s="22" customFormat="1" x14ac:dyDescent="0.35">
      <c r="A66" s="29"/>
      <c r="B66" s="28"/>
      <c r="C66" s="28"/>
      <c r="D66" s="27"/>
      <c r="E66" s="21"/>
      <c r="F66" s="21"/>
      <c r="G66" s="21"/>
      <c r="H66" s="21"/>
      <c r="I66" s="21"/>
      <c r="J66" s="21"/>
      <c r="K66" s="21"/>
      <c r="L66" s="21"/>
      <c r="M66" s="21"/>
      <c r="N66" s="21"/>
    </row>
    <row r="67" spans="1:14" s="22" customFormat="1" x14ac:dyDescent="0.35">
      <c r="A67" s="29"/>
      <c r="B67" s="28"/>
      <c r="C67" s="28"/>
      <c r="D67" s="27"/>
      <c r="E67" s="21"/>
      <c r="F67" s="21"/>
      <c r="G67" s="21"/>
      <c r="H67" s="21"/>
      <c r="I67" s="21"/>
      <c r="J67" s="21"/>
      <c r="K67" s="21"/>
      <c r="L67" s="21"/>
      <c r="M67" s="21"/>
      <c r="N67" s="21"/>
    </row>
    <row r="68" spans="1:14" s="22" customFormat="1" x14ac:dyDescent="0.35">
      <c r="A68" s="29"/>
      <c r="B68" s="28"/>
      <c r="C68" s="28"/>
      <c r="D68" s="27"/>
      <c r="E68" s="21"/>
      <c r="F68" s="21"/>
      <c r="G68" s="21"/>
      <c r="H68" s="21"/>
      <c r="I68" s="21"/>
      <c r="J68" s="21"/>
      <c r="K68" s="21"/>
      <c r="L68" s="21"/>
      <c r="M68" s="21"/>
      <c r="N68" s="21"/>
    </row>
    <row r="69" spans="1:14" s="22" customFormat="1" x14ac:dyDescent="0.35">
      <c r="A69" s="29"/>
      <c r="B69" s="28"/>
      <c r="C69" s="28"/>
      <c r="D69" s="27"/>
      <c r="E69" s="21"/>
      <c r="F69" s="21"/>
      <c r="G69" s="21"/>
      <c r="H69" s="21"/>
      <c r="I69" s="21"/>
      <c r="J69" s="21"/>
      <c r="K69" s="21"/>
      <c r="L69" s="21"/>
      <c r="M69" s="21"/>
      <c r="N69" s="21"/>
    </row>
    <row r="70" spans="1:14" s="22" customFormat="1" x14ac:dyDescent="0.35">
      <c r="A70" s="29"/>
      <c r="B70" s="28"/>
      <c r="C70" s="28"/>
      <c r="D70" s="27"/>
      <c r="E70" s="21"/>
      <c r="F70" s="21"/>
      <c r="G70" s="21"/>
      <c r="H70" s="21"/>
      <c r="I70" s="21"/>
      <c r="J70" s="21"/>
      <c r="K70" s="21"/>
      <c r="L70" s="21"/>
      <c r="M70" s="21"/>
      <c r="N70" s="21"/>
    </row>
    <row r="71" spans="1:14" s="22" customFormat="1" x14ac:dyDescent="0.35">
      <c r="A71" s="29"/>
      <c r="B71" s="28"/>
      <c r="C71" s="28"/>
      <c r="D71" s="27"/>
      <c r="E71" s="21"/>
      <c r="F71" s="21"/>
      <c r="G71" s="21"/>
      <c r="H71" s="21"/>
      <c r="I71" s="21"/>
      <c r="J71" s="21"/>
      <c r="K71" s="21"/>
      <c r="L71" s="21"/>
      <c r="M71" s="21"/>
      <c r="N71" s="21"/>
    </row>
    <row r="72" spans="1:14" s="22" customFormat="1" x14ac:dyDescent="0.35">
      <c r="A72" s="29"/>
      <c r="B72" s="28"/>
      <c r="C72" s="28"/>
      <c r="D72" s="27"/>
      <c r="E72" s="21"/>
      <c r="F72" s="21"/>
      <c r="G72" s="21"/>
      <c r="H72" s="21"/>
      <c r="I72" s="21"/>
      <c r="J72" s="21"/>
      <c r="K72" s="21"/>
      <c r="L72" s="21"/>
      <c r="M72" s="21"/>
      <c r="N72" s="21"/>
    </row>
    <row r="73" spans="1:14" s="22" customFormat="1" x14ac:dyDescent="0.35">
      <c r="A73" s="29"/>
      <c r="B73" s="28"/>
      <c r="C73" s="28"/>
      <c r="D73" s="27"/>
      <c r="E73" s="21"/>
      <c r="F73" s="21"/>
      <c r="G73" s="21"/>
      <c r="H73" s="21"/>
      <c r="I73" s="21"/>
      <c r="J73" s="21"/>
      <c r="K73" s="21"/>
      <c r="L73" s="21"/>
      <c r="M73" s="21"/>
      <c r="N73" s="21"/>
    </row>
    <row r="74" spans="1:14" s="22" customFormat="1" x14ac:dyDescent="0.35">
      <c r="A74" s="29"/>
      <c r="B74" s="28"/>
      <c r="C74" s="28"/>
      <c r="D74" s="27"/>
      <c r="E74" s="21"/>
      <c r="F74" s="21"/>
      <c r="G74" s="21"/>
      <c r="H74" s="21"/>
      <c r="I74" s="21"/>
      <c r="J74" s="21"/>
      <c r="K74" s="21"/>
      <c r="L74" s="21"/>
      <c r="M74" s="21"/>
      <c r="N74" s="21"/>
    </row>
    <row r="75" spans="1:14" s="22" customFormat="1" x14ac:dyDescent="0.35">
      <c r="A75" s="29"/>
      <c r="B75" s="28"/>
      <c r="C75" s="28"/>
      <c r="D75" s="27"/>
      <c r="E75" s="21"/>
      <c r="F75" s="21"/>
      <c r="G75" s="21"/>
      <c r="H75" s="21"/>
      <c r="I75" s="21"/>
      <c r="J75" s="21"/>
      <c r="K75" s="21"/>
      <c r="L75" s="21"/>
      <c r="M75" s="21"/>
      <c r="N75" s="21"/>
    </row>
    <row r="76" spans="1:14" s="22" customFormat="1" x14ac:dyDescent="0.35">
      <c r="A76" s="29"/>
      <c r="B76" s="28"/>
      <c r="C76" s="28"/>
      <c r="D76" s="27"/>
      <c r="E76" s="21"/>
      <c r="F76" s="21"/>
      <c r="G76" s="21"/>
      <c r="H76" s="21"/>
      <c r="I76" s="21"/>
      <c r="J76" s="21"/>
      <c r="K76" s="21"/>
      <c r="L76" s="21"/>
      <c r="M76" s="21"/>
      <c r="N76" s="21"/>
    </row>
    <row r="77" spans="1:14" s="22" customFormat="1" x14ac:dyDescent="0.35">
      <c r="A77" s="29"/>
      <c r="B77" s="28"/>
      <c r="C77" s="28"/>
      <c r="D77" s="27"/>
      <c r="E77" s="21"/>
      <c r="F77" s="21"/>
      <c r="G77" s="21"/>
      <c r="H77" s="21"/>
      <c r="I77" s="21"/>
      <c r="J77" s="21"/>
      <c r="K77" s="21"/>
      <c r="L77" s="21"/>
      <c r="M77" s="21"/>
      <c r="N77" s="21"/>
    </row>
    <row r="78" spans="1:14" s="22" customFormat="1" x14ac:dyDescent="0.35">
      <c r="A78" s="29"/>
      <c r="B78" s="28"/>
      <c r="C78" s="28"/>
      <c r="D78" s="27"/>
      <c r="E78" s="21"/>
      <c r="F78" s="21"/>
      <c r="G78" s="21"/>
      <c r="H78" s="21"/>
      <c r="I78" s="21"/>
      <c r="J78" s="21"/>
      <c r="K78" s="21"/>
      <c r="L78" s="21"/>
      <c r="M78" s="21"/>
      <c r="N78" s="21"/>
    </row>
    <row r="79" spans="1:14" s="22" customFormat="1" x14ac:dyDescent="0.35">
      <c r="A79" s="29"/>
      <c r="B79" s="28"/>
      <c r="C79" s="28"/>
      <c r="D79" s="27"/>
      <c r="E79" s="21"/>
      <c r="F79" s="21"/>
      <c r="G79" s="21"/>
      <c r="H79" s="21"/>
      <c r="I79" s="21"/>
      <c r="J79" s="21"/>
      <c r="K79" s="21"/>
      <c r="L79" s="21"/>
      <c r="M79" s="21"/>
      <c r="N79" s="21"/>
    </row>
    <row r="80" spans="1:14" s="22" customFormat="1" x14ac:dyDescent="0.35">
      <c r="A80" s="29"/>
      <c r="B80" s="28"/>
      <c r="C80" s="28"/>
      <c r="D80" s="27"/>
      <c r="E80" s="21"/>
      <c r="F80" s="21"/>
      <c r="G80" s="21"/>
      <c r="H80" s="21"/>
      <c r="I80" s="21"/>
      <c r="J80" s="21"/>
      <c r="K80" s="21"/>
      <c r="L80" s="21"/>
      <c r="M80" s="21"/>
      <c r="N80" s="21"/>
    </row>
    <row r="81" spans="1:14" s="22" customFormat="1" x14ac:dyDescent="0.35">
      <c r="A81" s="29"/>
      <c r="B81" s="28"/>
      <c r="C81" s="28"/>
      <c r="D81" s="27"/>
      <c r="E81" s="21"/>
      <c r="F81" s="21"/>
      <c r="G81" s="21"/>
      <c r="H81" s="21"/>
      <c r="I81" s="21"/>
      <c r="J81" s="21"/>
      <c r="K81" s="21"/>
      <c r="L81" s="21"/>
      <c r="M81" s="21"/>
      <c r="N81" s="21"/>
    </row>
    <row r="82" spans="1:14" s="22" customFormat="1" x14ac:dyDescent="0.35">
      <c r="A82" s="29"/>
      <c r="B82" s="28"/>
      <c r="C82" s="28"/>
      <c r="D82" s="27"/>
      <c r="E82" s="21"/>
      <c r="F82" s="21"/>
      <c r="G82" s="21"/>
      <c r="H82" s="21"/>
      <c r="I82" s="21"/>
      <c r="J82" s="21"/>
      <c r="K82" s="21"/>
      <c r="L82" s="21"/>
      <c r="M82" s="21"/>
      <c r="N82" s="21"/>
    </row>
    <row r="83" spans="1:14" s="22" customFormat="1" x14ac:dyDescent="0.35">
      <c r="A83" s="29"/>
      <c r="B83" s="28"/>
      <c r="C83" s="28"/>
      <c r="D83" s="27"/>
      <c r="E83" s="21"/>
      <c r="F83" s="21"/>
      <c r="G83" s="21"/>
      <c r="H83" s="21"/>
      <c r="I83" s="21"/>
      <c r="J83" s="21"/>
      <c r="K83" s="21"/>
      <c r="L83" s="21"/>
      <c r="M83" s="21"/>
      <c r="N83" s="21"/>
    </row>
    <row r="84" spans="1:14" s="22" customFormat="1" x14ac:dyDescent="0.35">
      <c r="A84" s="29"/>
      <c r="B84" s="28"/>
      <c r="C84" s="28"/>
      <c r="D84" s="27"/>
      <c r="E84" s="21"/>
      <c r="F84" s="21"/>
      <c r="G84" s="21"/>
      <c r="H84" s="21"/>
      <c r="I84" s="21"/>
      <c r="J84" s="21"/>
      <c r="K84" s="21"/>
      <c r="L84" s="21"/>
      <c r="M84" s="21"/>
      <c r="N84" s="21"/>
    </row>
    <row r="85" spans="1:14" s="22" customFormat="1" x14ac:dyDescent="0.35">
      <c r="A85" s="29"/>
      <c r="B85" s="28"/>
      <c r="C85" s="28"/>
      <c r="D85" s="27"/>
      <c r="E85" s="21"/>
      <c r="F85" s="21"/>
      <c r="G85" s="21"/>
      <c r="H85" s="21"/>
      <c r="I85" s="21"/>
      <c r="J85" s="21"/>
      <c r="K85" s="21"/>
      <c r="L85" s="21"/>
      <c r="M85" s="21"/>
      <c r="N85" s="21"/>
    </row>
    <row r="86" spans="1:14" s="22" customFormat="1" x14ac:dyDescent="0.35">
      <c r="A86" s="29"/>
      <c r="B86" s="28"/>
      <c r="C86" s="28"/>
      <c r="D86" s="27"/>
      <c r="E86" s="21"/>
      <c r="F86" s="21"/>
      <c r="G86" s="21"/>
      <c r="H86" s="21"/>
      <c r="I86" s="21"/>
      <c r="J86" s="21"/>
      <c r="K86" s="21"/>
      <c r="L86" s="21"/>
      <c r="M86" s="21"/>
      <c r="N86" s="21"/>
    </row>
    <row r="87" spans="1:14" s="22" customFormat="1" x14ac:dyDescent="0.35">
      <c r="A87" s="29"/>
      <c r="B87" s="28"/>
      <c r="C87" s="28"/>
      <c r="D87" s="27"/>
      <c r="E87" s="21"/>
      <c r="F87" s="21"/>
      <c r="G87" s="21"/>
      <c r="H87" s="21"/>
      <c r="I87" s="21"/>
      <c r="J87" s="21"/>
      <c r="K87" s="21"/>
      <c r="L87" s="21"/>
      <c r="M87" s="21"/>
      <c r="N87" s="21"/>
    </row>
    <row r="88" spans="1:14" s="22" customFormat="1" x14ac:dyDescent="0.35">
      <c r="A88" s="29"/>
      <c r="B88" s="28"/>
      <c r="C88" s="28"/>
      <c r="D88" s="27"/>
      <c r="E88" s="21"/>
      <c r="F88" s="21"/>
      <c r="G88" s="21"/>
      <c r="H88" s="21"/>
      <c r="I88" s="21"/>
      <c r="J88" s="21"/>
      <c r="K88" s="21"/>
      <c r="L88" s="21"/>
      <c r="M88" s="21"/>
      <c r="N88" s="21"/>
    </row>
    <row r="89" spans="1:14" s="22" customFormat="1" x14ac:dyDescent="0.35">
      <c r="A89" s="29"/>
      <c r="B89" s="28"/>
      <c r="C89" s="28"/>
      <c r="D89" s="27"/>
      <c r="E89" s="21"/>
      <c r="F89" s="21"/>
      <c r="G89" s="21"/>
      <c r="H89" s="21"/>
      <c r="I89" s="21"/>
      <c r="J89" s="21"/>
      <c r="K89" s="21"/>
      <c r="L89" s="21"/>
      <c r="M89" s="21"/>
      <c r="N89" s="21"/>
    </row>
    <row r="90" spans="1:14" s="22" customFormat="1" x14ac:dyDescent="0.35">
      <c r="A90" s="29"/>
      <c r="B90" s="28"/>
      <c r="C90" s="28"/>
      <c r="D90" s="27"/>
      <c r="E90" s="21"/>
      <c r="F90" s="21"/>
      <c r="G90" s="21"/>
      <c r="H90" s="21"/>
      <c r="I90" s="21"/>
      <c r="J90" s="21"/>
      <c r="K90" s="21"/>
      <c r="L90" s="21"/>
      <c r="M90" s="21"/>
      <c r="N90" s="21"/>
    </row>
    <row r="91" spans="1:14" s="22" customFormat="1" x14ac:dyDescent="0.35">
      <c r="A91" s="29"/>
      <c r="B91" s="28"/>
      <c r="C91" s="28"/>
      <c r="D91" s="27"/>
      <c r="E91" s="21"/>
      <c r="F91" s="21"/>
      <c r="G91" s="21"/>
      <c r="H91" s="21"/>
      <c r="I91" s="21"/>
      <c r="J91" s="21"/>
      <c r="K91" s="21"/>
      <c r="L91" s="21"/>
      <c r="M91" s="21"/>
      <c r="N91" s="21"/>
    </row>
    <row r="92" spans="1:14" s="22" customFormat="1" x14ac:dyDescent="0.35">
      <c r="A92" s="29"/>
      <c r="B92" s="28"/>
      <c r="C92" s="28"/>
      <c r="D92" s="27"/>
      <c r="E92" s="21"/>
      <c r="F92" s="21"/>
      <c r="G92" s="21"/>
      <c r="H92" s="21"/>
      <c r="I92" s="21"/>
      <c r="J92" s="21"/>
      <c r="K92" s="21"/>
      <c r="L92" s="21"/>
      <c r="M92" s="21"/>
      <c r="N92" s="21"/>
    </row>
    <row r="93" spans="1:14" s="22" customFormat="1" x14ac:dyDescent="0.35">
      <c r="A93" s="29"/>
      <c r="B93" s="28"/>
      <c r="C93" s="28"/>
      <c r="D93" s="27"/>
      <c r="E93" s="21"/>
      <c r="F93" s="21"/>
      <c r="G93" s="21"/>
      <c r="H93" s="21"/>
      <c r="I93" s="21"/>
      <c r="J93" s="21"/>
      <c r="K93" s="21"/>
      <c r="L93" s="21"/>
      <c r="M93" s="21"/>
      <c r="N93" s="21"/>
    </row>
    <row r="94" spans="1:14" s="22" customFormat="1" x14ac:dyDescent="0.35">
      <c r="A94" s="29"/>
      <c r="B94" s="28"/>
      <c r="C94" s="28"/>
      <c r="D94" s="27"/>
      <c r="E94" s="21"/>
      <c r="F94" s="21"/>
      <c r="G94" s="21"/>
      <c r="H94" s="21"/>
      <c r="I94" s="21"/>
      <c r="J94" s="21"/>
      <c r="K94" s="21"/>
      <c r="L94" s="21"/>
      <c r="M94" s="21"/>
      <c r="N94" s="21"/>
    </row>
    <row r="95" spans="1:14" s="22" customFormat="1" x14ac:dyDescent="0.35">
      <c r="A95" s="29"/>
      <c r="B95" s="28"/>
      <c r="C95" s="28"/>
      <c r="D95" s="27"/>
      <c r="E95" s="21"/>
      <c r="F95" s="21"/>
      <c r="G95" s="21"/>
      <c r="H95" s="21"/>
      <c r="I95" s="21"/>
      <c r="J95" s="21"/>
      <c r="K95" s="21"/>
      <c r="L95" s="21"/>
      <c r="M95" s="21"/>
      <c r="N95" s="21"/>
    </row>
    <row r="96" spans="1:14" s="22" customFormat="1" x14ac:dyDescent="0.35">
      <c r="A96" s="29"/>
      <c r="B96" s="28"/>
      <c r="C96" s="28"/>
      <c r="D96" s="27"/>
      <c r="E96" s="21"/>
      <c r="F96" s="21"/>
      <c r="G96" s="21"/>
      <c r="H96" s="21"/>
      <c r="I96" s="21"/>
      <c r="J96" s="21"/>
      <c r="K96" s="21"/>
      <c r="L96" s="21"/>
      <c r="M96" s="21"/>
      <c r="N96" s="21"/>
    </row>
    <row r="97" spans="1:14" s="22" customFormat="1" x14ac:dyDescent="0.35">
      <c r="A97" s="29"/>
      <c r="B97" s="28"/>
      <c r="C97" s="28"/>
      <c r="D97" s="27"/>
      <c r="E97" s="21"/>
      <c r="F97" s="21"/>
      <c r="G97" s="21"/>
      <c r="H97" s="21"/>
      <c r="I97" s="21"/>
      <c r="J97" s="21"/>
      <c r="K97" s="21"/>
      <c r="L97" s="21"/>
      <c r="M97" s="21"/>
      <c r="N97" s="21"/>
    </row>
    <row r="98" spans="1:14" s="22" customFormat="1" x14ac:dyDescent="0.35">
      <c r="A98" s="29"/>
      <c r="B98" s="28"/>
      <c r="C98" s="28"/>
      <c r="D98" s="27"/>
      <c r="E98" s="21"/>
      <c r="F98" s="21"/>
      <c r="G98" s="21"/>
      <c r="H98" s="21"/>
      <c r="I98" s="21"/>
      <c r="J98" s="21"/>
      <c r="K98" s="21"/>
      <c r="L98" s="21"/>
      <c r="M98" s="21"/>
      <c r="N98" s="21"/>
    </row>
    <row r="99" spans="1:14" s="22" customFormat="1" x14ac:dyDescent="0.35">
      <c r="A99" s="29"/>
      <c r="B99" s="28"/>
      <c r="C99" s="28"/>
      <c r="D99" s="27"/>
      <c r="E99" s="21"/>
      <c r="F99" s="21"/>
      <c r="G99" s="21"/>
      <c r="H99" s="21"/>
      <c r="I99" s="21"/>
      <c r="J99" s="21"/>
      <c r="K99" s="21"/>
      <c r="L99" s="21"/>
      <c r="M99" s="21"/>
      <c r="N99" s="21"/>
    </row>
    <row r="100" spans="1:14" s="22" customFormat="1" x14ac:dyDescent="0.35">
      <c r="A100" s="29"/>
      <c r="B100" s="28"/>
      <c r="C100" s="28"/>
      <c r="D100" s="27"/>
      <c r="E100" s="21"/>
      <c r="F100" s="21"/>
      <c r="G100" s="21"/>
      <c r="H100" s="21"/>
      <c r="I100" s="21"/>
      <c r="J100" s="21"/>
      <c r="K100" s="21"/>
      <c r="L100" s="21"/>
      <c r="M100" s="21"/>
      <c r="N100" s="21"/>
    </row>
    <row r="101" spans="1:14" s="22" customFormat="1" x14ac:dyDescent="0.35">
      <c r="A101" s="29"/>
      <c r="B101" s="28"/>
      <c r="C101" s="28"/>
      <c r="D101" s="27"/>
      <c r="E101" s="21"/>
      <c r="F101" s="21"/>
      <c r="G101" s="21"/>
      <c r="H101" s="21"/>
      <c r="I101" s="21"/>
      <c r="J101" s="21"/>
      <c r="K101" s="21"/>
      <c r="L101" s="21"/>
      <c r="M101" s="21"/>
      <c r="N101" s="21"/>
    </row>
    <row r="102" spans="1:14" s="22" customFormat="1" x14ac:dyDescent="0.35">
      <c r="A102" s="29"/>
      <c r="B102" s="28"/>
      <c r="C102" s="28"/>
      <c r="D102" s="27"/>
      <c r="E102" s="21"/>
      <c r="F102" s="21"/>
      <c r="G102" s="21"/>
      <c r="H102" s="21"/>
      <c r="I102" s="21"/>
      <c r="J102" s="21"/>
      <c r="K102" s="21"/>
      <c r="L102" s="21"/>
      <c r="M102" s="21"/>
      <c r="N102" s="21"/>
    </row>
    <row r="103" spans="1:14" s="22" customFormat="1" x14ac:dyDescent="0.35">
      <c r="A103" s="29"/>
      <c r="B103" s="28"/>
      <c r="C103" s="28"/>
      <c r="D103" s="27"/>
      <c r="E103" s="21"/>
      <c r="F103" s="21"/>
      <c r="G103" s="21"/>
      <c r="H103" s="21"/>
      <c r="I103" s="21"/>
      <c r="J103" s="21"/>
      <c r="K103" s="21"/>
      <c r="L103" s="21"/>
      <c r="M103" s="21"/>
      <c r="N103" s="21"/>
    </row>
    <row r="104" spans="1:14" s="22" customFormat="1" x14ac:dyDescent="0.35">
      <c r="A104" s="29"/>
      <c r="B104" s="28"/>
      <c r="C104" s="28"/>
      <c r="D104" s="27"/>
      <c r="E104" s="21"/>
      <c r="F104" s="21"/>
      <c r="G104" s="21"/>
      <c r="H104" s="21"/>
      <c r="I104" s="21"/>
      <c r="J104" s="21"/>
      <c r="K104" s="21"/>
      <c r="L104" s="21"/>
      <c r="M104" s="21"/>
      <c r="N104" s="21"/>
    </row>
    <row r="105" spans="1:14" s="22" customFormat="1" x14ac:dyDescent="0.35">
      <c r="A105" s="29"/>
      <c r="B105" s="28"/>
      <c r="C105" s="28"/>
      <c r="D105" s="27"/>
      <c r="E105" s="21"/>
      <c r="F105" s="21"/>
      <c r="G105" s="21"/>
      <c r="H105" s="21"/>
      <c r="I105" s="21"/>
      <c r="J105" s="21"/>
      <c r="K105" s="21"/>
      <c r="L105" s="21"/>
      <c r="M105" s="21"/>
      <c r="N105" s="21"/>
    </row>
    <row r="106" spans="1:14" s="22" customFormat="1" x14ac:dyDescent="0.35">
      <c r="A106" s="29"/>
      <c r="B106" s="28"/>
      <c r="C106" s="28"/>
      <c r="D106" s="27"/>
      <c r="E106" s="21"/>
      <c r="F106" s="21"/>
      <c r="G106" s="21"/>
      <c r="H106" s="21"/>
      <c r="I106" s="21"/>
      <c r="J106" s="21"/>
      <c r="K106" s="21"/>
      <c r="L106" s="21"/>
      <c r="M106" s="21"/>
      <c r="N106" s="21"/>
    </row>
    <row r="107" spans="1:14" s="22" customFormat="1" x14ac:dyDescent="0.35">
      <c r="A107" s="29"/>
      <c r="B107" s="28"/>
      <c r="C107" s="28"/>
      <c r="D107" s="27"/>
      <c r="E107" s="21"/>
      <c r="F107" s="21"/>
      <c r="G107" s="21"/>
      <c r="H107" s="21"/>
      <c r="I107" s="21"/>
      <c r="J107" s="21"/>
      <c r="K107" s="21"/>
      <c r="L107" s="21"/>
      <c r="M107" s="21"/>
      <c r="N107" s="21"/>
    </row>
    <row r="108" spans="1:14" s="22" customFormat="1" x14ac:dyDescent="0.35">
      <c r="A108" s="29"/>
      <c r="B108" s="28"/>
      <c r="C108" s="28"/>
      <c r="D108" s="27"/>
      <c r="E108" s="21"/>
      <c r="F108" s="21"/>
      <c r="G108" s="21"/>
      <c r="H108" s="21"/>
      <c r="I108" s="21"/>
      <c r="J108" s="21"/>
      <c r="K108" s="21"/>
      <c r="L108" s="21"/>
      <c r="M108" s="21"/>
      <c r="N108" s="21"/>
    </row>
    <row r="109" spans="1:14" s="22" customFormat="1" x14ac:dyDescent="0.35">
      <c r="A109" s="29"/>
      <c r="B109" s="28"/>
      <c r="C109" s="28"/>
      <c r="D109" s="27"/>
      <c r="E109" s="21"/>
      <c r="F109" s="21"/>
      <c r="G109" s="21"/>
      <c r="H109" s="21"/>
      <c r="I109" s="21"/>
      <c r="J109" s="21"/>
      <c r="K109" s="21"/>
      <c r="L109" s="21"/>
      <c r="M109" s="21"/>
      <c r="N109" s="21"/>
    </row>
    <row r="110" spans="1:14" s="22" customFormat="1" x14ac:dyDescent="0.35">
      <c r="A110" s="29"/>
      <c r="B110" s="28"/>
      <c r="C110" s="28"/>
      <c r="D110" s="27"/>
      <c r="E110" s="21"/>
      <c r="F110" s="21"/>
      <c r="G110" s="21"/>
      <c r="H110" s="21"/>
      <c r="I110" s="21"/>
      <c r="J110" s="21"/>
      <c r="K110" s="21"/>
      <c r="L110" s="21"/>
      <c r="M110" s="21"/>
      <c r="N110" s="21"/>
    </row>
    <row r="111" spans="1:14" s="22" customFormat="1" x14ac:dyDescent="0.35">
      <c r="A111" s="29"/>
      <c r="B111" s="28"/>
      <c r="C111" s="28"/>
      <c r="D111" s="27"/>
      <c r="E111" s="21"/>
      <c r="F111" s="21"/>
      <c r="G111" s="21"/>
      <c r="H111" s="21"/>
      <c r="I111" s="21"/>
      <c r="J111" s="21"/>
      <c r="K111" s="21"/>
      <c r="L111" s="21"/>
      <c r="M111" s="21"/>
      <c r="N111" s="21"/>
    </row>
    <row r="112" spans="1:14" s="22" customFormat="1" x14ac:dyDescent="0.35">
      <c r="A112" s="29"/>
      <c r="B112" s="28"/>
      <c r="C112" s="28"/>
      <c r="D112" s="27"/>
      <c r="E112" s="21"/>
      <c r="F112" s="21"/>
      <c r="G112" s="21"/>
      <c r="H112" s="21"/>
      <c r="I112" s="21"/>
      <c r="J112" s="21"/>
      <c r="K112" s="21"/>
      <c r="L112" s="21"/>
      <c r="M112" s="21"/>
      <c r="N112" s="21"/>
    </row>
    <row r="113" spans="1:14" s="22" customFormat="1" x14ac:dyDescent="0.35">
      <c r="A113" s="29"/>
      <c r="B113" s="28"/>
      <c r="C113" s="28"/>
      <c r="D113" s="27"/>
      <c r="E113" s="21"/>
      <c r="F113" s="21"/>
      <c r="G113" s="21"/>
      <c r="H113" s="21"/>
      <c r="I113" s="21"/>
      <c r="J113" s="21"/>
      <c r="K113" s="21"/>
      <c r="L113" s="21"/>
      <c r="M113" s="21"/>
      <c r="N113" s="21"/>
    </row>
    <row r="114" spans="1:14" s="22" customFormat="1" x14ac:dyDescent="0.35">
      <c r="A114" s="29"/>
      <c r="B114" s="28"/>
      <c r="C114" s="28"/>
      <c r="D114" s="27"/>
      <c r="E114" s="21"/>
      <c r="F114" s="21"/>
      <c r="G114" s="21"/>
      <c r="H114" s="21"/>
      <c r="I114" s="21"/>
      <c r="J114" s="21"/>
      <c r="K114" s="21"/>
      <c r="L114" s="21"/>
      <c r="M114" s="21"/>
      <c r="N114" s="21"/>
    </row>
    <row r="115" spans="1:14" s="22" customFormat="1" x14ac:dyDescent="0.35">
      <c r="A115" s="29"/>
      <c r="B115" s="28"/>
      <c r="C115" s="28"/>
      <c r="D115" s="27"/>
      <c r="E115" s="21"/>
      <c r="F115" s="21"/>
      <c r="G115" s="21"/>
      <c r="H115" s="21"/>
      <c r="I115" s="21"/>
      <c r="J115" s="21"/>
      <c r="K115" s="21"/>
      <c r="L115" s="21"/>
      <c r="M115" s="21"/>
      <c r="N115" s="21"/>
    </row>
    <row r="116" spans="1:14" s="22" customFormat="1" x14ac:dyDescent="0.35">
      <c r="A116" s="29"/>
      <c r="B116" s="28"/>
      <c r="C116" s="28"/>
      <c r="D116" s="27"/>
      <c r="E116" s="21"/>
      <c r="F116" s="21"/>
      <c r="G116" s="21"/>
      <c r="H116" s="21"/>
      <c r="I116" s="21"/>
      <c r="J116" s="21"/>
      <c r="K116" s="21"/>
      <c r="L116" s="21"/>
      <c r="M116" s="21"/>
      <c r="N116" s="21"/>
    </row>
    <row r="117" spans="1:14" s="22" customFormat="1" x14ac:dyDescent="0.35">
      <c r="A117" s="29"/>
      <c r="B117" s="28"/>
      <c r="C117" s="28"/>
      <c r="D117" s="27"/>
      <c r="E117" s="21"/>
      <c r="F117" s="21"/>
      <c r="G117" s="21"/>
      <c r="H117" s="21"/>
      <c r="I117" s="21"/>
      <c r="J117" s="21"/>
      <c r="K117" s="21"/>
      <c r="L117" s="21"/>
      <c r="M117" s="21"/>
      <c r="N117" s="21"/>
    </row>
    <row r="118" spans="1:14" s="22" customFormat="1" x14ac:dyDescent="0.35">
      <c r="A118" s="29"/>
      <c r="B118" s="28"/>
      <c r="C118" s="28"/>
      <c r="D118" s="27"/>
      <c r="E118" s="21"/>
      <c r="F118" s="21"/>
      <c r="G118" s="21"/>
      <c r="H118" s="21"/>
      <c r="I118" s="21"/>
      <c r="J118" s="21"/>
      <c r="K118" s="21"/>
      <c r="L118" s="21"/>
      <c r="M118" s="21"/>
      <c r="N118" s="21"/>
    </row>
    <row r="119" spans="1:14" s="22" customFormat="1" x14ac:dyDescent="0.35">
      <c r="A119" s="29"/>
      <c r="B119" s="28"/>
      <c r="C119" s="28"/>
      <c r="D119" s="27"/>
      <c r="E119" s="21"/>
      <c r="F119" s="21"/>
      <c r="G119" s="21"/>
      <c r="H119" s="21"/>
      <c r="I119" s="21"/>
      <c r="J119" s="21"/>
      <c r="K119" s="21"/>
      <c r="L119" s="21"/>
      <c r="M119" s="21"/>
      <c r="N119" s="21"/>
    </row>
    <row r="120" spans="1:14" s="22" customFormat="1" x14ac:dyDescent="0.35">
      <c r="A120" s="29"/>
      <c r="B120" s="28"/>
      <c r="C120" s="28"/>
      <c r="D120" s="27"/>
      <c r="E120" s="21"/>
      <c r="F120" s="21"/>
      <c r="G120" s="21"/>
      <c r="H120" s="21"/>
      <c r="I120" s="21"/>
      <c r="J120" s="21"/>
      <c r="K120" s="21"/>
      <c r="L120" s="21"/>
      <c r="M120" s="21"/>
      <c r="N120" s="21"/>
    </row>
    <row r="121" spans="1:14" s="22" customFormat="1" x14ac:dyDescent="0.35">
      <c r="A121" s="29"/>
      <c r="B121" s="28"/>
      <c r="C121" s="28"/>
      <c r="D121" s="27"/>
      <c r="E121" s="21"/>
      <c r="F121" s="21"/>
      <c r="G121" s="21"/>
      <c r="H121" s="21"/>
      <c r="I121" s="21"/>
      <c r="J121" s="21"/>
      <c r="K121" s="21"/>
      <c r="L121" s="21"/>
      <c r="M121" s="21"/>
      <c r="N121" s="21"/>
    </row>
    <row r="122" spans="1:14" s="22" customFormat="1" x14ac:dyDescent="0.35">
      <c r="A122" s="29"/>
      <c r="B122" s="28"/>
      <c r="C122" s="28"/>
      <c r="D122" s="27"/>
      <c r="E122" s="21"/>
      <c r="F122" s="21"/>
      <c r="G122" s="21"/>
      <c r="H122" s="21"/>
      <c r="I122" s="21"/>
      <c r="J122" s="21"/>
      <c r="K122" s="21"/>
      <c r="L122" s="21"/>
      <c r="M122" s="21"/>
      <c r="N122" s="21"/>
    </row>
    <row r="123" spans="1:14" s="22" customFormat="1" x14ac:dyDescent="0.35">
      <c r="A123" s="29"/>
      <c r="B123" s="28"/>
      <c r="C123" s="28"/>
      <c r="D123" s="27"/>
      <c r="E123" s="21"/>
      <c r="F123" s="21"/>
      <c r="G123" s="21"/>
      <c r="H123" s="21"/>
      <c r="I123" s="21"/>
      <c r="J123" s="21"/>
      <c r="K123" s="21"/>
      <c r="L123" s="21"/>
      <c r="M123" s="21"/>
      <c r="N123" s="21"/>
    </row>
    <row r="124" spans="1:14" s="22" customFormat="1" x14ac:dyDescent="0.35">
      <c r="A124" s="29"/>
      <c r="B124" s="28"/>
      <c r="C124" s="28"/>
      <c r="D124" s="27"/>
      <c r="E124" s="21"/>
      <c r="F124" s="21"/>
      <c r="G124" s="21"/>
      <c r="H124" s="21"/>
      <c r="I124" s="21"/>
      <c r="J124" s="21"/>
      <c r="K124" s="21"/>
      <c r="L124" s="21"/>
      <c r="M124" s="21"/>
      <c r="N124" s="21"/>
    </row>
    <row r="125" spans="1:14" s="22" customFormat="1" x14ac:dyDescent="0.35">
      <c r="A125" s="29"/>
      <c r="B125" s="28"/>
      <c r="C125" s="28"/>
      <c r="D125" s="27"/>
      <c r="E125" s="21"/>
      <c r="F125" s="21"/>
      <c r="G125" s="21"/>
      <c r="H125" s="21"/>
      <c r="I125" s="21"/>
      <c r="J125" s="21"/>
      <c r="K125" s="21"/>
      <c r="L125" s="21"/>
      <c r="M125" s="21"/>
      <c r="N125" s="21"/>
    </row>
    <row r="126" spans="1:14" s="22" customFormat="1" x14ac:dyDescent="0.35">
      <c r="A126" s="29"/>
      <c r="B126" s="28"/>
      <c r="C126" s="28"/>
      <c r="D126" s="27"/>
      <c r="E126" s="21"/>
      <c r="F126" s="21"/>
      <c r="G126" s="21"/>
      <c r="H126" s="21"/>
      <c r="I126" s="21"/>
      <c r="J126" s="21"/>
      <c r="K126" s="21"/>
      <c r="L126" s="21"/>
      <c r="M126" s="21"/>
      <c r="N126" s="21"/>
    </row>
    <row r="127" spans="1:14" s="22" customFormat="1" x14ac:dyDescent="0.35">
      <c r="A127" s="29"/>
      <c r="B127" s="28"/>
      <c r="C127" s="28"/>
      <c r="D127" s="27"/>
      <c r="E127" s="21"/>
      <c r="F127" s="21"/>
      <c r="G127" s="21"/>
      <c r="H127" s="21"/>
      <c r="I127" s="21"/>
      <c r="J127" s="21"/>
      <c r="K127" s="21"/>
      <c r="L127" s="21"/>
      <c r="M127" s="21"/>
      <c r="N127" s="21"/>
    </row>
    <row r="128" spans="1:14" s="22" customFormat="1" x14ac:dyDescent="0.35">
      <c r="A128" s="29"/>
      <c r="B128" s="28"/>
      <c r="C128" s="28"/>
      <c r="D128" s="27"/>
      <c r="E128" s="21"/>
      <c r="F128" s="21"/>
      <c r="G128" s="21"/>
      <c r="H128" s="21"/>
      <c r="I128" s="21"/>
      <c r="J128" s="21"/>
      <c r="K128" s="21"/>
      <c r="L128" s="21"/>
      <c r="M128" s="21"/>
      <c r="N128" s="21"/>
    </row>
    <row r="129" spans="1:14" s="22" customFormat="1" x14ac:dyDescent="0.35">
      <c r="A129" s="29"/>
      <c r="B129" s="28"/>
      <c r="C129" s="28"/>
      <c r="D129" s="27"/>
      <c r="E129" s="21"/>
      <c r="F129" s="21"/>
      <c r="G129" s="21"/>
      <c r="H129" s="21"/>
      <c r="I129" s="21"/>
      <c r="J129" s="21"/>
      <c r="K129" s="21"/>
      <c r="L129" s="21"/>
      <c r="M129" s="21"/>
      <c r="N129" s="21"/>
    </row>
    <row r="130" spans="1:14" s="22" customFormat="1" x14ac:dyDescent="0.35">
      <c r="A130" s="29"/>
      <c r="B130" s="28"/>
      <c r="C130" s="28"/>
      <c r="D130" s="27"/>
      <c r="E130" s="21"/>
      <c r="F130" s="21"/>
      <c r="G130" s="21"/>
      <c r="H130" s="21"/>
      <c r="I130" s="21"/>
      <c r="J130" s="21"/>
      <c r="K130" s="21"/>
      <c r="L130" s="21"/>
      <c r="M130" s="21"/>
      <c r="N130" s="21"/>
    </row>
    <row r="131" spans="1:14" s="22" customFormat="1" x14ac:dyDescent="0.35">
      <c r="A131" s="29"/>
      <c r="B131" s="28"/>
      <c r="C131" s="28"/>
      <c r="D131" s="27"/>
      <c r="E131" s="21"/>
      <c r="F131" s="21"/>
      <c r="G131" s="21"/>
      <c r="H131" s="21"/>
      <c r="I131" s="21"/>
      <c r="J131" s="21"/>
      <c r="K131" s="21"/>
      <c r="L131" s="21"/>
      <c r="M131" s="21"/>
      <c r="N131" s="21"/>
    </row>
    <row r="132" spans="1:14" s="22" customFormat="1" x14ac:dyDescent="0.35">
      <c r="A132" s="29"/>
      <c r="B132" s="28"/>
      <c r="C132" s="28"/>
      <c r="D132" s="27"/>
      <c r="E132" s="21"/>
      <c r="F132" s="21"/>
      <c r="G132" s="21"/>
      <c r="H132" s="21"/>
      <c r="I132" s="21"/>
      <c r="J132" s="21"/>
      <c r="K132" s="21"/>
      <c r="L132" s="21"/>
      <c r="M132" s="21"/>
      <c r="N132" s="21"/>
    </row>
    <row r="133" spans="1:14" s="22" customFormat="1" x14ac:dyDescent="0.35">
      <c r="A133" s="29"/>
      <c r="B133" s="28"/>
      <c r="C133" s="28"/>
      <c r="D133" s="27"/>
      <c r="E133" s="21"/>
      <c r="F133" s="21"/>
      <c r="G133" s="21"/>
      <c r="H133" s="21"/>
      <c r="I133" s="21"/>
      <c r="J133" s="21"/>
      <c r="K133" s="21"/>
      <c r="L133" s="21"/>
      <c r="M133" s="21"/>
      <c r="N133" s="21"/>
    </row>
    <row r="134" spans="1:14" s="22" customFormat="1" x14ac:dyDescent="0.35">
      <c r="A134" s="29"/>
      <c r="B134" s="28"/>
      <c r="C134" s="28"/>
      <c r="D134" s="27"/>
      <c r="E134" s="21"/>
      <c r="F134" s="21"/>
      <c r="G134" s="21"/>
      <c r="H134" s="21"/>
      <c r="I134" s="21"/>
      <c r="J134" s="21"/>
      <c r="K134" s="21"/>
      <c r="L134" s="21"/>
      <c r="M134" s="21"/>
      <c r="N134" s="21"/>
    </row>
    <row r="135" spans="1:14" s="22" customFormat="1" x14ac:dyDescent="0.35">
      <c r="A135" s="29"/>
      <c r="B135" s="28"/>
      <c r="C135" s="28"/>
      <c r="D135" s="27"/>
      <c r="E135" s="21"/>
      <c r="F135" s="21"/>
      <c r="G135" s="21"/>
      <c r="H135" s="21"/>
      <c r="I135" s="21"/>
      <c r="J135" s="21"/>
      <c r="K135" s="21"/>
      <c r="L135" s="21"/>
      <c r="M135" s="21"/>
      <c r="N135" s="21"/>
    </row>
    <row r="136" spans="1:14" s="22" customFormat="1" x14ac:dyDescent="0.35">
      <c r="A136" s="29"/>
      <c r="B136" s="28"/>
      <c r="C136" s="28"/>
      <c r="D136" s="27"/>
      <c r="E136" s="21"/>
      <c r="F136" s="21"/>
      <c r="G136" s="21"/>
      <c r="H136" s="21"/>
      <c r="I136" s="21"/>
      <c r="J136" s="21"/>
      <c r="K136" s="21"/>
      <c r="L136" s="21"/>
      <c r="M136" s="21"/>
      <c r="N136" s="21"/>
    </row>
    <row r="137" spans="1:14" s="22" customFormat="1" x14ac:dyDescent="0.35">
      <c r="A137" s="29"/>
      <c r="B137" s="28"/>
      <c r="C137" s="28"/>
      <c r="D137" s="27"/>
      <c r="E137" s="21"/>
      <c r="F137" s="21"/>
      <c r="G137" s="21"/>
      <c r="H137" s="21"/>
      <c r="I137" s="21"/>
      <c r="J137" s="21"/>
      <c r="K137" s="21"/>
      <c r="L137" s="21"/>
      <c r="M137" s="21"/>
      <c r="N137" s="21"/>
    </row>
    <row r="138" spans="1:14" s="22" customFormat="1" x14ac:dyDescent="0.35">
      <c r="A138" s="29"/>
      <c r="B138" s="28"/>
      <c r="C138" s="28"/>
      <c r="D138" s="27"/>
      <c r="E138" s="21"/>
      <c r="F138" s="21"/>
      <c r="G138" s="21"/>
      <c r="H138" s="21"/>
      <c r="I138" s="21"/>
      <c r="J138" s="21"/>
      <c r="K138" s="21"/>
      <c r="L138" s="21"/>
      <c r="M138" s="21"/>
      <c r="N138" s="21"/>
    </row>
    <row r="139" spans="1:14" s="22" customFormat="1" x14ac:dyDescent="0.35">
      <c r="A139" s="29"/>
      <c r="B139" s="28"/>
      <c r="C139" s="28"/>
      <c r="D139" s="27"/>
      <c r="E139" s="21"/>
      <c r="F139" s="21"/>
      <c r="G139" s="21"/>
      <c r="H139" s="21"/>
      <c r="I139" s="21"/>
      <c r="J139" s="21"/>
      <c r="K139" s="21"/>
      <c r="L139" s="21"/>
      <c r="M139" s="21"/>
      <c r="N139" s="21"/>
    </row>
    <row r="140" spans="1:14" s="22" customFormat="1" x14ac:dyDescent="0.35">
      <c r="A140" s="29"/>
      <c r="B140" s="28"/>
      <c r="C140" s="28"/>
      <c r="D140" s="27"/>
      <c r="E140" s="21"/>
      <c r="F140" s="21"/>
      <c r="G140" s="21"/>
      <c r="H140" s="21"/>
      <c r="I140" s="21"/>
      <c r="J140" s="21"/>
      <c r="K140" s="21"/>
      <c r="L140" s="21"/>
      <c r="M140" s="21"/>
      <c r="N140" s="21"/>
    </row>
    <row r="141" spans="1:14" s="22" customFormat="1" x14ac:dyDescent="0.35">
      <c r="A141" s="29"/>
      <c r="B141" s="28"/>
      <c r="C141" s="28"/>
      <c r="D141" s="27"/>
      <c r="E141" s="21"/>
      <c r="F141" s="21"/>
      <c r="G141" s="21"/>
      <c r="H141" s="21"/>
      <c r="I141" s="21"/>
      <c r="J141" s="21"/>
      <c r="K141" s="21"/>
      <c r="L141" s="21"/>
      <c r="M141" s="21"/>
      <c r="N141" s="21"/>
    </row>
    <row r="142" spans="1:14" s="22" customFormat="1" x14ac:dyDescent="0.35">
      <c r="A142" s="29"/>
      <c r="B142" s="28"/>
      <c r="C142" s="28"/>
      <c r="D142" s="27"/>
      <c r="E142" s="21"/>
      <c r="F142" s="21"/>
      <c r="G142" s="21"/>
      <c r="H142" s="21"/>
      <c r="I142" s="21"/>
      <c r="J142" s="21"/>
      <c r="K142" s="21"/>
      <c r="L142" s="21"/>
      <c r="M142" s="21"/>
      <c r="N142" s="21"/>
    </row>
    <row r="143" spans="1:14" s="22" customFormat="1" x14ac:dyDescent="0.35">
      <c r="A143" s="29"/>
      <c r="B143" s="28"/>
      <c r="C143" s="28"/>
      <c r="D143" s="27"/>
      <c r="E143" s="21"/>
      <c r="F143" s="21"/>
      <c r="G143" s="21"/>
      <c r="H143" s="21"/>
      <c r="I143" s="21"/>
      <c r="J143" s="21"/>
      <c r="K143" s="21"/>
      <c r="L143" s="21"/>
      <c r="M143" s="21"/>
      <c r="N143" s="21"/>
    </row>
    <row r="144" spans="1:14" s="22" customFormat="1" x14ac:dyDescent="0.35">
      <c r="A144" s="29"/>
      <c r="B144" s="28"/>
      <c r="C144" s="28"/>
      <c r="D144" s="27"/>
      <c r="E144" s="21"/>
      <c r="F144" s="21"/>
      <c r="G144" s="21"/>
      <c r="H144" s="21"/>
      <c r="I144" s="21"/>
      <c r="J144" s="21"/>
      <c r="K144" s="21"/>
      <c r="L144" s="21"/>
      <c r="M144" s="21"/>
      <c r="N144" s="21"/>
    </row>
    <row r="145" spans="1:14" s="22" customFormat="1" x14ac:dyDescent="0.35">
      <c r="A145" s="29"/>
      <c r="B145" s="28"/>
      <c r="C145" s="28"/>
      <c r="D145" s="27"/>
      <c r="E145" s="21"/>
      <c r="F145" s="21"/>
      <c r="G145" s="21"/>
      <c r="H145" s="21"/>
      <c r="I145" s="21"/>
      <c r="J145" s="21"/>
      <c r="K145" s="21"/>
      <c r="L145" s="21"/>
      <c r="M145" s="21"/>
      <c r="N145" s="21"/>
    </row>
    <row r="146" spans="1:14" s="22" customFormat="1" x14ac:dyDescent="0.35">
      <c r="A146" s="29"/>
      <c r="B146" s="28"/>
      <c r="C146" s="28"/>
      <c r="D146" s="27"/>
      <c r="E146" s="21"/>
      <c r="F146" s="21"/>
      <c r="G146" s="21"/>
      <c r="H146" s="21"/>
      <c r="I146" s="21"/>
      <c r="J146" s="21"/>
      <c r="K146" s="21"/>
      <c r="L146" s="21"/>
      <c r="M146" s="21"/>
      <c r="N146" s="21"/>
    </row>
    <row r="147" spans="1:14" s="22" customFormat="1" x14ac:dyDescent="0.35">
      <c r="A147" s="29"/>
      <c r="B147" s="28"/>
      <c r="C147" s="28"/>
      <c r="D147" s="27"/>
      <c r="E147" s="21"/>
      <c r="F147" s="21"/>
      <c r="G147" s="21"/>
      <c r="H147" s="21"/>
      <c r="I147" s="21"/>
      <c r="J147" s="21"/>
      <c r="K147" s="21"/>
      <c r="L147" s="21"/>
      <c r="M147" s="21"/>
      <c r="N147" s="21"/>
    </row>
    <row r="148" spans="1:14" s="22" customFormat="1" x14ac:dyDescent="0.35">
      <c r="A148" s="29"/>
      <c r="B148" s="28"/>
      <c r="C148" s="28"/>
      <c r="D148" s="27"/>
      <c r="E148" s="21"/>
      <c r="F148" s="21"/>
      <c r="G148" s="21"/>
      <c r="H148" s="21"/>
      <c r="I148" s="21"/>
      <c r="J148" s="21"/>
      <c r="K148" s="21"/>
      <c r="L148" s="21"/>
      <c r="M148" s="21"/>
      <c r="N148" s="21"/>
    </row>
    <row r="149" spans="1:14" s="22" customFormat="1" x14ac:dyDescent="0.35">
      <c r="A149" s="29"/>
      <c r="B149" s="28"/>
      <c r="C149" s="28"/>
      <c r="D149" s="27"/>
      <c r="E149" s="21"/>
      <c r="F149" s="21"/>
      <c r="G149" s="21"/>
      <c r="H149" s="21"/>
      <c r="I149" s="21"/>
      <c r="J149" s="21"/>
      <c r="K149" s="21"/>
      <c r="L149" s="21"/>
      <c r="M149" s="21"/>
      <c r="N149" s="21"/>
    </row>
    <row r="150" spans="1:14" s="22" customFormat="1" x14ac:dyDescent="0.35">
      <c r="A150" s="29"/>
      <c r="B150" s="28"/>
      <c r="C150" s="28"/>
      <c r="D150" s="27"/>
      <c r="E150" s="21"/>
      <c r="F150" s="21"/>
      <c r="G150" s="21"/>
      <c r="H150" s="21"/>
      <c r="I150" s="21"/>
      <c r="J150" s="21"/>
      <c r="K150" s="21"/>
      <c r="L150" s="21"/>
      <c r="M150" s="21"/>
      <c r="N150" s="21"/>
    </row>
    <row r="151" spans="1:14" s="22" customFormat="1" x14ac:dyDescent="0.35">
      <c r="A151" s="29"/>
      <c r="B151" s="28"/>
      <c r="C151" s="28"/>
      <c r="D151" s="27"/>
      <c r="E151" s="21"/>
      <c r="F151" s="21"/>
      <c r="G151" s="21"/>
      <c r="H151" s="21"/>
      <c r="I151" s="21"/>
      <c r="J151" s="21"/>
      <c r="K151" s="21"/>
      <c r="L151" s="21"/>
      <c r="M151" s="21"/>
      <c r="N151" s="21"/>
    </row>
    <row r="152" spans="1:14" s="22" customFormat="1" x14ac:dyDescent="0.35">
      <c r="A152" s="29"/>
      <c r="B152" s="28"/>
      <c r="C152" s="28"/>
      <c r="D152" s="27"/>
      <c r="E152" s="21"/>
      <c r="F152" s="21"/>
      <c r="G152" s="21"/>
      <c r="H152" s="21"/>
      <c r="I152" s="21"/>
      <c r="J152" s="21"/>
      <c r="K152" s="21"/>
      <c r="L152" s="21"/>
      <c r="M152" s="21"/>
      <c r="N152" s="21"/>
    </row>
    <row r="153" spans="1:14" s="22" customFormat="1" x14ac:dyDescent="0.35">
      <c r="A153" s="29"/>
      <c r="B153" s="28"/>
      <c r="C153" s="28"/>
      <c r="D153" s="27"/>
      <c r="E153" s="21"/>
      <c r="F153" s="21"/>
      <c r="G153" s="21"/>
      <c r="H153" s="21"/>
      <c r="I153" s="21"/>
      <c r="J153" s="21"/>
      <c r="K153" s="21"/>
      <c r="L153" s="21"/>
      <c r="M153" s="21"/>
      <c r="N153" s="21"/>
    </row>
    <row r="154" spans="1:14" s="22" customFormat="1" x14ac:dyDescent="0.35">
      <c r="A154" s="29"/>
      <c r="B154" s="28"/>
      <c r="C154" s="28"/>
      <c r="D154" s="27"/>
      <c r="E154" s="21"/>
      <c r="F154" s="21"/>
      <c r="G154" s="21"/>
      <c r="H154" s="21"/>
      <c r="I154" s="21"/>
      <c r="J154" s="21"/>
      <c r="K154" s="21"/>
      <c r="L154" s="21"/>
      <c r="M154" s="21"/>
      <c r="N154" s="21"/>
    </row>
    <row r="155" spans="1:14" s="22" customFormat="1" x14ac:dyDescent="0.35">
      <c r="A155" s="29"/>
      <c r="B155" s="28"/>
      <c r="C155" s="28"/>
      <c r="D155" s="27"/>
      <c r="E155" s="21"/>
      <c r="F155" s="21"/>
      <c r="G155" s="21"/>
      <c r="H155" s="21"/>
      <c r="I155" s="21"/>
      <c r="J155" s="21"/>
      <c r="K155" s="21"/>
      <c r="L155" s="21"/>
      <c r="M155" s="21"/>
      <c r="N155" s="21"/>
    </row>
    <row r="156" spans="1:14" s="22" customFormat="1" x14ac:dyDescent="0.35">
      <c r="A156" s="29"/>
      <c r="B156" s="28"/>
      <c r="C156" s="28"/>
      <c r="D156" s="27"/>
      <c r="E156" s="21"/>
      <c r="F156" s="21"/>
      <c r="G156" s="21"/>
      <c r="H156" s="21"/>
      <c r="I156" s="21"/>
      <c r="J156" s="21"/>
      <c r="K156" s="21"/>
      <c r="L156" s="21"/>
      <c r="M156" s="21"/>
      <c r="N156" s="21"/>
    </row>
    <row r="157" spans="1:14" s="22" customFormat="1" x14ac:dyDescent="0.35">
      <c r="A157" s="29"/>
      <c r="B157" s="28"/>
      <c r="C157" s="28"/>
      <c r="D157" s="27"/>
      <c r="E157" s="21"/>
      <c r="F157" s="21"/>
      <c r="G157" s="21"/>
      <c r="H157" s="21"/>
      <c r="I157" s="21"/>
      <c r="J157" s="21"/>
      <c r="K157" s="21"/>
      <c r="L157" s="21"/>
      <c r="M157" s="21"/>
      <c r="N157" s="21"/>
    </row>
    <row r="158" spans="1:14" s="22" customFormat="1" x14ac:dyDescent="0.35">
      <c r="A158" s="29"/>
      <c r="B158" s="28"/>
      <c r="C158" s="28"/>
      <c r="D158" s="27"/>
      <c r="E158" s="21"/>
      <c r="F158" s="21"/>
      <c r="G158" s="21"/>
      <c r="H158" s="21"/>
      <c r="I158" s="21"/>
      <c r="J158" s="21"/>
      <c r="K158" s="21"/>
      <c r="L158" s="21"/>
      <c r="M158" s="21"/>
      <c r="N158" s="21"/>
    </row>
    <row r="159" spans="1:14" s="22" customFormat="1" x14ac:dyDescent="0.35">
      <c r="A159" s="29"/>
      <c r="B159" s="28"/>
      <c r="C159" s="28"/>
      <c r="D159" s="27"/>
      <c r="E159" s="21"/>
      <c r="F159" s="21"/>
      <c r="G159" s="21"/>
      <c r="H159" s="21"/>
      <c r="I159" s="21"/>
      <c r="J159" s="21"/>
      <c r="K159" s="21"/>
      <c r="L159" s="21"/>
      <c r="M159" s="21"/>
      <c r="N159" s="21"/>
    </row>
    <row r="160" spans="1:14" s="22" customFormat="1" x14ac:dyDescent="0.35">
      <c r="A160" s="29"/>
      <c r="B160" s="28"/>
      <c r="C160" s="28"/>
      <c r="D160" s="27"/>
      <c r="E160" s="21"/>
      <c r="F160" s="21"/>
      <c r="G160" s="21"/>
      <c r="H160" s="21"/>
      <c r="I160" s="21"/>
      <c r="J160" s="21"/>
      <c r="K160" s="21"/>
      <c r="L160" s="21"/>
      <c r="M160" s="21"/>
      <c r="N160" s="21"/>
    </row>
    <row r="161" spans="1:14" s="22" customFormat="1" x14ac:dyDescent="0.35">
      <c r="A161" s="29"/>
      <c r="B161" s="28"/>
      <c r="C161" s="28"/>
      <c r="D161" s="27"/>
      <c r="E161" s="21"/>
      <c r="F161" s="21"/>
      <c r="G161" s="21"/>
      <c r="H161" s="21"/>
      <c r="I161" s="21"/>
      <c r="J161" s="21"/>
      <c r="K161" s="21"/>
      <c r="L161" s="21"/>
      <c r="M161" s="21"/>
      <c r="N161" s="21"/>
    </row>
    <row r="162" spans="1:14" s="22" customFormat="1" x14ac:dyDescent="0.35">
      <c r="A162" s="29"/>
      <c r="B162" s="28"/>
      <c r="C162" s="28"/>
      <c r="D162" s="27"/>
      <c r="E162" s="21"/>
      <c r="F162" s="21"/>
      <c r="G162" s="21"/>
      <c r="H162" s="21"/>
      <c r="I162" s="21"/>
      <c r="J162" s="21"/>
      <c r="K162" s="21"/>
      <c r="L162" s="21"/>
      <c r="M162" s="21"/>
      <c r="N162" s="21"/>
    </row>
    <row r="163" spans="1:14" s="22" customFormat="1" x14ac:dyDescent="0.35">
      <c r="A163" s="29"/>
      <c r="B163" s="28"/>
      <c r="C163" s="28"/>
      <c r="D163" s="27"/>
      <c r="E163" s="21"/>
      <c r="F163" s="21"/>
      <c r="G163" s="21"/>
      <c r="H163" s="21"/>
      <c r="I163" s="21"/>
      <c r="J163" s="21"/>
      <c r="K163" s="21"/>
      <c r="L163" s="21"/>
      <c r="M163" s="21"/>
      <c r="N163" s="21"/>
    </row>
    <row r="164" spans="1:14" s="22" customFormat="1" x14ac:dyDescent="0.35">
      <c r="A164" s="29"/>
      <c r="B164" s="28"/>
      <c r="C164" s="28"/>
      <c r="D164" s="27"/>
      <c r="E164" s="21"/>
      <c r="F164" s="21"/>
      <c r="G164" s="21"/>
      <c r="H164" s="21"/>
      <c r="I164" s="21"/>
      <c r="J164" s="21"/>
      <c r="K164" s="21"/>
      <c r="L164" s="21"/>
      <c r="M164" s="21"/>
      <c r="N164" s="21"/>
    </row>
    <row r="165" spans="1:14" s="22" customFormat="1" x14ac:dyDescent="0.35">
      <c r="A165" s="29"/>
      <c r="B165" s="28"/>
      <c r="C165" s="28"/>
      <c r="D165" s="27"/>
      <c r="E165" s="21"/>
      <c r="F165" s="21"/>
      <c r="G165" s="21"/>
      <c r="H165" s="21"/>
      <c r="I165" s="21"/>
      <c r="J165" s="21"/>
      <c r="K165" s="21"/>
      <c r="L165" s="21"/>
      <c r="M165" s="21"/>
      <c r="N165" s="21"/>
    </row>
    <row r="166" spans="1:14" s="22" customFormat="1" x14ac:dyDescent="0.35">
      <c r="A166" s="29"/>
      <c r="B166" s="28"/>
      <c r="C166" s="28"/>
      <c r="D166" s="27"/>
      <c r="E166" s="21"/>
      <c r="F166" s="21"/>
      <c r="G166" s="21"/>
      <c r="H166" s="21"/>
      <c r="I166" s="21"/>
      <c r="J166" s="21"/>
      <c r="K166" s="21"/>
      <c r="L166" s="21"/>
      <c r="M166" s="21"/>
      <c r="N166" s="21"/>
    </row>
    <row r="167" spans="1:14" s="22" customFormat="1" x14ac:dyDescent="0.35">
      <c r="A167" s="29"/>
      <c r="B167" s="28"/>
      <c r="C167" s="28"/>
      <c r="D167" s="27"/>
      <c r="E167" s="21"/>
      <c r="F167" s="21"/>
      <c r="G167" s="21"/>
      <c r="H167" s="21"/>
      <c r="I167" s="21"/>
      <c r="J167" s="21"/>
      <c r="K167" s="21"/>
      <c r="L167" s="21"/>
      <c r="M167" s="21"/>
      <c r="N167" s="21"/>
    </row>
    <row r="168" spans="1:14" s="22" customFormat="1" x14ac:dyDescent="0.35">
      <c r="A168" s="29"/>
      <c r="B168" s="28"/>
      <c r="C168" s="28"/>
      <c r="D168" s="27"/>
      <c r="E168" s="21"/>
      <c r="F168" s="21"/>
      <c r="G168" s="21"/>
      <c r="H168" s="21"/>
      <c r="I168" s="21"/>
      <c r="J168" s="21"/>
      <c r="K168" s="21"/>
      <c r="L168" s="21"/>
      <c r="M168" s="21"/>
      <c r="N168" s="21"/>
    </row>
    <row r="169" spans="1:14" s="22" customFormat="1" x14ac:dyDescent="0.35">
      <c r="A169" s="29"/>
      <c r="B169" s="28"/>
      <c r="C169" s="28"/>
      <c r="D169" s="27"/>
      <c r="E169" s="21"/>
      <c r="F169" s="21"/>
      <c r="G169" s="21"/>
      <c r="H169" s="21"/>
      <c r="I169" s="21"/>
      <c r="J169" s="21"/>
      <c r="K169" s="21"/>
      <c r="L169" s="21"/>
      <c r="M169" s="21"/>
      <c r="N169" s="21"/>
    </row>
    <row r="170" spans="1:14" s="22" customFormat="1" x14ac:dyDescent="0.35">
      <c r="A170" s="29"/>
      <c r="B170" s="28"/>
      <c r="C170" s="28"/>
      <c r="D170" s="27"/>
      <c r="E170" s="21"/>
      <c r="F170" s="21"/>
      <c r="G170" s="21"/>
      <c r="H170" s="21"/>
      <c r="I170" s="21"/>
      <c r="J170" s="21"/>
      <c r="K170" s="21"/>
      <c r="L170" s="21"/>
      <c r="M170" s="21"/>
      <c r="N170" s="21"/>
    </row>
    <row r="171" spans="1:14" s="22" customFormat="1" x14ac:dyDescent="0.35">
      <c r="A171" s="29"/>
      <c r="B171" s="28"/>
      <c r="C171" s="28"/>
      <c r="D171" s="27"/>
      <c r="E171" s="21"/>
      <c r="F171" s="21"/>
      <c r="G171" s="21"/>
      <c r="H171" s="21"/>
      <c r="I171" s="21"/>
      <c r="J171" s="21"/>
      <c r="K171" s="21"/>
      <c r="L171" s="21"/>
      <c r="M171" s="21"/>
      <c r="N171" s="21"/>
    </row>
    <row r="172" spans="1:14" s="22" customFormat="1" x14ac:dyDescent="0.35">
      <c r="A172" s="29"/>
      <c r="B172" s="28"/>
      <c r="C172" s="28"/>
      <c r="D172" s="27"/>
      <c r="E172" s="21"/>
      <c r="F172" s="21"/>
      <c r="G172" s="21"/>
      <c r="H172" s="21"/>
      <c r="I172" s="21"/>
      <c r="J172" s="21"/>
      <c r="K172" s="21"/>
      <c r="L172" s="21"/>
      <c r="M172" s="21"/>
      <c r="N172" s="21"/>
    </row>
    <row r="173" spans="1:14" s="22" customFormat="1" x14ac:dyDescent="0.35">
      <c r="A173" s="29"/>
      <c r="B173" s="28"/>
      <c r="C173" s="28"/>
      <c r="D173" s="27"/>
      <c r="E173" s="21"/>
      <c r="F173" s="21"/>
      <c r="G173" s="21"/>
      <c r="H173" s="21"/>
      <c r="I173" s="21"/>
      <c r="J173" s="21"/>
      <c r="K173" s="21"/>
      <c r="L173" s="21"/>
      <c r="M173" s="21"/>
      <c r="N173" s="21"/>
    </row>
    <row r="174" spans="1:14" s="22" customFormat="1" x14ac:dyDescent="0.35">
      <c r="A174" s="29"/>
      <c r="B174" s="28"/>
      <c r="C174" s="28"/>
      <c r="D174" s="27"/>
      <c r="E174" s="21"/>
      <c r="F174" s="21"/>
      <c r="G174" s="21"/>
      <c r="H174" s="21"/>
      <c r="I174" s="21"/>
      <c r="J174" s="21"/>
      <c r="K174" s="21"/>
      <c r="L174" s="21"/>
      <c r="M174" s="21"/>
      <c r="N174" s="21"/>
    </row>
    <row r="175" spans="1:14" s="22" customFormat="1" x14ac:dyDescent="0.35">
      <c r="A175" s="29"/>
      <c r="B175" s="28"/>
      <c r="C175" s="28"/>
      <c r="D175" s="27"/>
      <c r="E175" s="21"/>
      <c r="F175" s="21"/>
      <c r="G175" s="21"/>
      <c r="H175" s="21"/>
      <c r="I175" s="21"/>
      <c r="J175" s="21"/>
      <c r="K175" s="21"/>
      <c r="L175" s="21"/>
      <c r="M175" s="21"/>
      <c r="N175" s="21"/>
    </row>
    <row r="176" spans="1:14" s="22" customFormat="1" x14ac:dyDescent="0.35">
      <c r="A176" s="29"/>
      <c r="B176" s="28"/>
      <c r="C176" s="28"/>
      <c r="D176" s="27"/>
      <c r="E176" s="21"/>
      <c r="F176" s="21"/>
      <c r="G176" s="21"/>
      <c r="H176" s="21"/>
      <c r="I176" s="21"/>
      <c r="J176" s="21"/>
      <c r="K176" s="21"/>
      <c r="L176" s="21"/>
      <c r="M176" s="21"/>
      <c r="N176" s="21"/>
    </row>
    <row r="177" spans="1:14" s="22" customFormat="1" x14ac:dyDescent="0.35">
      <c r="A177" s="29"/>
      <c r="B177" s="28"/>
      <c r="C177" s="28"/>
      <c r="D177" s="27"/>
      <c r="E177" s="21"/>
      <c r="F177" s="21"/>
      <c r="G177" s="21"/>
      <c r="H177" s="21"/>
      <c r="I177" s="21"/>
      <c r="J177" s="21"/>
      <c r="K177" s="21"/>
      <c r="L177" s="21"/>
      <c r="M177" s="21"/>
      <c r="N177" s="21"/>
    </row>
    <row r="178" spans="1:14" s="22" customFormat="1" x14ac:dyDescent="0.35">
      <c r="A178" s="29"/>
      <c r="B178" s="28"/>
      <c r="C178" s="28"/>
      <c r="D178" s="27"/>
      <c r="E178" s="21"/>
      <c r="F178" s="21"/>
      <c r="G178" s="21"/>
      <c r="H178" s="21"/>
      <c r="I178" s="21"/>
      <c r="J178" s="21"/>
      <c r="K178" s="21"/>
      <c r="L178" s="21"/>
      <c r="M178" s="21"/>
      <c r="N178" s="21"/>
    </row>
    <row r="179" spans="1:14" s="22" customFormat="1" x14ac:dyDescent="0.35">
      <c r="A179" s="29"/>
      <c r="B179" s="28"/>
      <c r="C179" s="28"/>
      <c r="D179" s="27"/>
      <c r="E179" s="21"/>
      <c r="F179" s="21"/>
      <c r="G179" s="21"/>
      <c r="H179" s="21"/>
      <c r="I179" s="21"/>
      <c r="J179" s="21"/>
      <c r="K179" s="21"/>
      <c r="L179" s="21"/>
      <c r="M179" s="21"/>
      <c r="N179" s="21"/>
    </row>
    <row r="180" spans="1:14" s="22" customFormat="1" x14ac:dyDescent="0.35">
      <c r="A180" s="29"/>
      <c r="B180" s="28"/>
      <c r="C180" s="28"/>
      <c r="D180" s="27"/>
      <c r="E180" s="21"/>
      <c r="F180" s="21"/>
      <c r="G180" s="21"/>
      <c r="H180" s="21"/>
      <c r="I180" s="21"/>
      <c r="J180" s="21"/>
      <c r="K180" s="21"/>
      <c r="L180" s="21"/>
      <c r="M180" s="21"/>
      <c r="N180" s="21"/>
    </row>
    <row r="181" spans="1:14" s="22" customFormat="1" x14ac:dyDescent="0.35">
      <c r="A181" s="29"/>
      <c r="B181" s="28"/>
      <c r="C181" s="28"/>
      <c r="D181" s="27"/>
      <c r="E181" s="21"/>
      <c r="F181" s="21"/>
      <c r="G181" s="21"/>
      <c r="H181" s="21"/>
      <c r="I181" s="21"/>
      <c r="J181" s="21"/>
      <c r="K181" s="21"/>
      <c r="L181" s="21"/>
      <c r="M181" s="21"/>
      <c r="N181" s="21"/>
    </row>
    <row r="182" spans="1:14" s="22" customFormat="1" x14ac:dyDescent="0.35">
      <c r="A182" s="29"/>
      <c r="B182" s="28"/>
      <c r="C182" s="28"/>
      <c r="D182" s="27"/>
      <c r="E182" s="21"/>
      <c r="F182" s="21"/>
      <c r="G182" s="21"/>
      <c r="H182" s="21"/>
      <c r="I182" s="21"/>
      <c r="J182" s="21"/>
      <c r="K182" s="21"/>
      <c r="L182" s="21"/>
      <c r="M182" s="21"/>
      <c r="N182" s="21"/>
    </row>
    <row r="183" spans="1:14" s="22" customFormat="1" x14ac:dyDescent="0.35">
      <c r="A183" s="29"/>
      <c r="B183" s="28"/>
      <c r="C183" s="28"/>
      <c r="D183" s="27"/>
      <c r="E183" s="21"/>
      <c r="F183" s="21"/>
      <c r="G183" s="21"/>
      <c r="H183" s="21"/>
      <c r="I183" s="21"/>
      <c r="J183" s="21"/>
      <c r="K183" s="21"/>
      <c r="L183" s="21"/>
      <c r="M183" s="21"/>
      <c r="N183" s="21"/>
    </row>
    <row r="184" spans="1:14" s="22" customFormat="1" x14ac:dyDescent="0.35">
      <c r="A184" s="29"/>
      <c r="B184" s="28"/>
      <c r="C184" s="28"/>
      <c r="D184" s="27"/>
      <c r="E184" s="21"/>
      <c r="F184" s="21"/>
      <c r="G184" s="21"/>
      <c r="H184" s="21"/>
      <c r="I184" s="21"/>
      <c r="J184" s="21"/>
      <c r="K184" s="21"/>
      <c r="L184" s="21"/>
      <c r="M184" s="21"/>
      <c r="N184" s="21"/>
    </row>
    <row r="185" spans="1:14" s="22" customFormat="1" x14ac:dyDescent="0.35">
      <c r="A185" s="29"/>
      <c r="B185" s="28"/>
      <c r="C185" s="28"/>
      <c r="D185" s="27"/>
      <c r="E185" s="21"/>
      <c r="F185" s="21"/>
      <c r="G185" s="21"/>
      <c r="H185" s="21"/>
      <c r="I185" s="21"/>
      <c r="J185" s="21"/>
      <c r="K185" s="21"/>
      <c r="L185" s="21"/>
      <c r="M185" s="21"/>
      <c r="N185" s="21"/>
    </row>
    <row r="186" spans="1:14" s="22" customFormat="1" x14ac:dyDescent="0.35">
      <c r="A186" s="29"/>
      <c r="B186" s="28"/>
      <c r="C186" s="28"/>
      <c r="D186" s="27"/>
      <c r="E186" s="21"/>
      <c r="F186" s="21"/>
      <c r="G186" s="21"/>
      <c r="H186" s="21"/>
      <c r="I186" s="21"/>
      <c r="J186" s="21"/>
      <c r="K186" s="21"/>
      <c r="L186" s="21"/>
      <c r="M186" s="21"/>
      <c r="N186" s="21"/>
    </row>
    <row r="187" spans="1:14" s="22" customFormat="1" x14ac:dyDescent="0.35">
      <c r="A187" s="29"/>
      <c r="B187" s="28"/>
      <c r="C187" s="28"/>
      <c r="D187" s="27"/>
      <c r="E187" s="21"/>
      <c r="F187" s="21"/>
      <c r="G187" s="21"/>
      <c r="H187" s="21"/>
      <c r="I187" s="21"/>
      <c r="J187" s="21"/>
      <c r="K187" s="21"/>
      <c r="L187" s="21"/>
      <c r="M187" s="21"/>
      <c r="N187" s="21"/>
    </row>
    <row r="188" spans="1:14" s="22" customFormat="1" x14ac:dyDescent="0.35">
      <c r="A188" s="29"/>
      <c r="B188" s="28"/>
      <c r="C188" s="28"/>
      <c r="D188" s="27"/>
      <c r="E188" s="21"/>
      <c r="F188" s="21"/>
      <c r="G188" s="21"/>
      <c r="H188" s="21"/>
      <c r="I188" s="21"/>
      <c r="J188" s="21"/>
      <c r="K188" s="21"/>
      <c r="L188" s="21"/>
      <c r="M188" s="21"/>
      <c r="N188" s="21"/>
    </row>
    <row r="189" spans="1:14" s="22" customFormat="1" x14ac:dyDescent="0.35">
      <c r="A189" s="29"/>
      <c r="B189" s="28"/>
      <c r="C189" s="28"/>
      <c r="D189" s="27"/>
      <c r="E189" s="21"/>
      <c r="F189" s="21"/>
      <c r="G189" s="21"/>
      <c r="H189" s="21"/>
      <c r="I189" s="21"/>
      <c r="J189" s="21"/>
      <c r="K189" s="21"/>
      <c r="L189" s="21"/>
      <c r="M189" s="21"/>
      <c r="N189" s="21"/>
    </row>
    <row r="190" spans="1:14" s="22" customFormat="1" x14ac:dyDescent="0.35">
      <c r="A190" s="29"/>
      <c r="B190" s="28"/>
      <c r="C190" s="28"/>
      <c r="D190" s="27"/>
      <c r="E190" s="21"/>
      <c r="F190" s="21"/>
      <c r="G190" s="21"/>
      <c r="H190" s="21"/>
      <c r="I190" s="21"/>
      <c r="J190" s="21"/>
      <c r="K190" s="21"/>
      <c r="L190" s="21"/>
      <c r="M190" s="21"/>
      <c r="N190" s="21"/>
    </row>
    <row r="191" spans="1:14" s="22" customFormat="1" x14ac:dyDescent="0.35">
      <c r="A191" s="29"/>
      <c r="B191" s="28"/>
      <c r="C191" s="28"/>
      <c r="D191" s="27"/>
      <c r="E191" s="21"/>
      <c r="F191" s="21"/>
      <c r="G191" s="21"/>
      <c r="H191" s="21"/>
      <c r="I191" s="21"/>
      <c r="J191" s="21"/>
      <c r="K191" s="21"/>
      <c r="L191" s="21"/>
      <c r="M191" s="21"/>
      <c r="N191" s="21"/>
    </row>
    <row r="192" spans="1:14" s="22" customFormat="1" x14ac:dyDescent="0.35">
      <c r="A192" s="29"/>
      <c r="B192" s="28"/>
      <c r="C192" s="28"/>
      <c r="D192" s="27"/>
      <c r="E192" s="21"/>
      <c r="F192" s="21"/>
      <c r="G192" s="21"/>
      <c r="H192" s="21"/>
      <c r="I192" s="21"/>
      <c r="J192" s="21"/>
      <c r="K192" s="21"/>
      <c r="L192" s="21"/>
      <c r="M192" s="21"/>
      <c r="N192" s="21"/>
    </row>
    <row r="193" spans="1:14" s="22" customFormat="1" x14ac:dyDescent="0.35">
      <c r="A193" s="29"/>
      <c r="B193" s="28"/>
      <c r="C193" s="28"/>
      <c r="D193" s="27"/>
      <c r="E193" s="21"/>
      <c r="F193" s="21"/>
      <c r="G193" s="21"/>
      <c r="H193" s="21"/>
      <c r="I193" s="21"/>
      <c r="J193" s="21"/>
      <c r="K193" s="21"/>
      <c r="L193" s="21"/>
      <c r="M193" s="21"/>
      <c r="N193" s="21"/>
    </row>
    <row r="194" spans="1:14" s="22" customFormat="1" x14ac:dyDescent="0.35">
      <c r="A194" s="29"/>
      <c r="B194" s="28"/>
      <c r="C194" s="28"/>
      <c r="D194" s="27"/>
      <c r="E194" s="21"/>
      <c r="F194" s="21"/>
      <c r="G194" s="21"/>
      <c r="H194" s="21"/>
      <c r="I194" s="21"/>
      <c r="J194" s="21"/>
      <c r="K194" s="21"/>
      <c r="L194" s="21"/>
      <c r="M194" s="21"/>
      <c r="N194" s="21"/>
    </row>
    <row r="195" spans="1:14" s="22" customFormat="1" x14ac:dyDescent="0.35">
      <c r="A195" s="29"/>
      <c r="B195" s="28"/>
      <c r="C195" s="28"/>
      <c r="D195" s="27"/>
      <c r="E195" s="21"/>
      <c r="F195" s="21"/>
      <c r="G195" s="21"/>
      <c r="H195" s="21"/>
      <c r="I195" s="21"/>
      <c r="J195" s="21"/>
      <c r="K195" s="21"/>
      <c r="L195" s="21"/>
      <c r="M195" s="21"/>
      <c r="N195" s="21"/>
    </row>
    <row r="196" spans="1:14" s="22" customFormat="1" x14ac:dyDescent="0.35">
      <c r="A196" s="29"/>
      <c r="B196" s="28"/>
      <c r="C196" s="28"/>
      <c r="D196" s="27"/>
      <c r="E196" s="21"/>
      <c r="F196" s="21"/>
      <c r="G196" s="21"/>
      <c r="H196" s="21"/>
      <c r="I196" s="21"/>
      <c r="J196" s="21"/>
      <c r="K196" s="21"/>
      <c r="L196" s="21"/>
      <c r="M196" s="21"/>
      <c r="N196" s="21"/>
    </row>
    <row r="197" spans="1:14" s="22" customFormat="1" x14ac:dyDescent="0.35">
      <c r="A197" s="29"/>
      <c r="B197" s="28"/>
      <c r="C197" s="28"/>
      <c r="D197" s="27"/>
      <c r="E197" s="21"/>
      <c r="F197" s="21"/>
      <c r="G197" s="21"/>
      <c r="H197" s="21"/>
      <c r="I197" s="21"/>
      <c r="J197" s="21"/>
      <c r="K197" s="21"/>
      <c r="L197" s="21"/>
      <c r="M197" s="21"/>
      <c r="N197" s="21"/>
    </row>
    <row r="198" spans="1:14" s="22" customFormat="1" x14ac:dyDescent="0.35">
      <c r="A198" s="29"/>
      <c r="B198" s="28"/>
      <c r="C198" s="28"/>
      <c r="D198" s="27"/>
      <c r="E198" s="21"/>
      <c r="F198" s="21"/>
      <c r="G198" s="21"/>
      <c r="H198" s="21"/>
      <c r="I198" s="21"/>
      <c r="J198" s="21"/>
      <c r="K198" s="21"/>
      <c r="L198" s="21"/>
      <c r="M198" s="21"/>
      <c r="N198" s="21"/>
    </row>
    <row r="199" spans="1:14" s="22" customFormat="1" x14ac:dyDescent="0.35">
      <c r="A199" s="29"/>
      <c r="B199" s="28"/>
      <c r="C199" s="28"/>
      <c r="D199" s="27"/>
      <c r="E199" s="21"/>
      <c r="F199" s="21"/>
      <c r="G199" s="21"/>
      <c r="H199" s="21"/>
      <c r="I199" s="21"/>
      <c r="J199" s="21"/>
      <c r="K199" s="21"/>
      <c r="L199" s="21"/>
      <c r="M199" s="21"/>
      <c r="N199" s="21"/>
    </row>
    <row r="200" spans="1:14" s="22" customFormat="1" x14ac:dyDescent="0.35">
      <c r="A200" s="29"/>
      <c r="B200" s="28"/>
      <c r="C200" s="28"/>
      <c r="D200" s="27"/>
      <c r="E200" s="21"/>
      <c r="F200" s="21"/>
      <c r="G200" s="21"/>
      <c r="H200" s="21"/>
      <c r="I200" s="21"/>
      <c r="J200" s="21"/>
      <c r="K200" s="21"/>
      <c r="L200" s="21"/>
      <c r="M200" s="21"/>
      <c r="N200" s="21"/>
    </row>
    <row r="201" spans="1:14" s="22" customFormat="1" x14ac:dyDescent="0.35">
      <c r="A201" s="29"/>
      <c r="B201" s="28"/>
      <c r="C201" s="28"/>
      <c r="D201" s="27"/>
      <c r="E201" s="21"/>
      <c r="F201" s="21"/>
      <c r="G201" s="21"/>
      <c r="H201" s="21"/>
      <c r="I201" s="21"/>
      <c r="J201" s="21"/>
      <c r="K201" s="21"/>
      <c r="L201" s="21"/>
      <c r="M201" s="21"/>
      <c r="N201" s="21"/>
    </row>
    <row r="202" spans="1:14" s="22" customFormat="1" x14ac:dyDescent="0.35">
      <c r="A202" s="29"/>
      <c r="B202" s="28"/>
      <c r="C202" s="28"/>
      <c r="D202" s="27"/>
      <c r="E202" s="21"/>
      <c r="F202" s="21"/>
      <c r="G202" s="21"/>
      <c r="H202" s="21"/>
      <c r="I202" s="21"/>
      <c r="J202" s="21"/>
      <c r="K202" s="21"/>
      <c r="L202" s="21"/>
      <c r="M202" s="21"/>
      <c r="N202" s="21"/>
    </row>
    <row r="203" spans="1:14" s="22" customFormat="1" x14ac:dyDescent="0.35">
      <c r="A203" s="29"/>
      <c r="B203" s="28"/>
      <c r="C203" s="28"/>
      <c r="D203" s="27"/>
      <c r="E203" s="21"/>
      <c r="F203" s="21"/>
      <c r="G203" s="21"/>
      <c r="H203" s="21"/>
      <c r="I203" s="21"/>
      <c r="J203" s="21"/>
      <c r="K203" s="21"/>
      <c r="L203" s="21"/>
      <c r="M203" s="21"/>
      <c r="N203" s="21"/>
    </row>
    <row r="204" spans="1:14" s="22" customFormat="1" x14ac:dyDescent="0.35">
      <c r="A204" s="29"/>
      <c r="B204" s="28"/>
      <c r="C204" s="28"/>
      <c r="D204" s="27"/>
      <c r="E204" s="21"/>
      <c r="F204" s="21"/>
      <c r="G204" s="21"/>
      <c r="H204" s="21"/>
      <c r="I204" s="21"/>
      <c r="J204" s="21"/>
      <c r="K204" s="21"/>
      <c r="L204" s="21"/>
      <c r="M204" s="21"/>
      <c r="N204" s="21"/>
    </row>
    <row r="205" spans="1:14" s="22" customFormat="1" x14ac:dyDescent="0.35">
      <c r="A205" s="29"/>
      <c r="B205" s="28"/>
      <c r="C205" s="28"/>
      <c r="D205" s="27"/>
      <c r="E205" s="21"/>
      <c r="F205" s="21"/>
      <c r="G205" s="21"/>
      <c r="H205" s="21"/>
      <c r="I205" s="21"/>
      <c r="J205" s="21"/>
      <c r="K205" s="21"/>
      <c r="L205" s="21"/>
      <c r="M205" s="21"/>
      <c r="N205" s="21"/>
    </row>
    <row r="206" spans="1:14" s="22" customFormat="1" x14ac:dyDescent="0.35">
      <c r="A206" s="29"/>
      <c r="B206" s="28"/>
      <c r="C206" s="28"/>
      <c r="D206" s="27"/>
      <c r="E206" s="21"/>
      <c r="F206" s="21"/>
      <c r="G206" s="21"/>
      <c r="H206" s="21"/>
      <c r="I206" s="21"/>
      <c r="J206" s="21"/>
      <c r="K206" s="21"/>
      <c r="L206" s="21"/>
      <c r="M206" s="21"/>
      <c r="N206" s="21"/>
    </row>
    <row r="207" spans="1:14" s="22" customFormat="1" x14ac:dyDescent="0.35">
      <c r="A207" s="29"/>
      <c r="B207" s="28"/>
      <c r="C207" s="28"/>
      <c r="D207" s="27"/>
      <c r="E207" s="21"/>
      <c r="F207" s="21"/>
      <c r="G207" s="21"/>
      <c r="H207" s="21"/>
      <c r="I207" s="21"/>
      <c r="J207" s="21"/>
      <c r="K207" s="21"/>
      <c r="L207" s="21"/>
      <c r="M207" s="21"/>
      <c r="N207" s="21"/>
    </row>
    <row r="208" spans="1:14" s="22" customFormat="1" x14ac:dyDescent="0.35">
      <c r="A208" s="29"/>
      <c r="B208" s="28"/>
      <c r="C208" s="28"/>
      <c r="D208" s="27"/>
      <c r="E208" s="21"/>
      <c r="F208" s="21"/>
      <c r="G208" s="21"/>
      <c r="H208" s="21"/>
      <c r="I208" s="21"/>
      <c r="J208" s="21"/>
      <c r="K208" s="21"/>
      <c r="L208" s="21"/>
      <c r="M208" s="21"/>
      <c r="N208" s="21"/>
    </row>
    <row r="209" spans="1:14" s="22" customFormat="1" x14ac:dyDescent="0.35">
      <c r="A209" s="29"/>
      <c r="B209" s="28"/>
      <c r="C209" s="28"/>
      <c r="D209" s="27"/>
      <c r="E209" s="21"/>
      <c r="F209" s="21"/>
      <c r="G209" s="21"/>
      <c r="H209" s="21"/>
      <c r="I209" s="21"/>
      <c r="J209" s="21"/>
      <c r="K209" s="21"/>
      <c r="L209" s="21"/>
      <c r="M209" s="21"/>
      <c r="N209" s="21"/>
    </row>
    <row r="210" spans="1:14" s="22" customFormat="1" x14ac:dyDescent="0.35">
      <c r="A210" s="29"/>
      <c r="B210" s="28"/>
      <c r="C210" s="28"/>
      <c r="D210" s="27"/>
      <c r="E210" s="21"/>
      <c r="F210" s="21"/>
      <c r="G210" s="21"/>
      <c r="H210" s="21"/>
      <c r="I210" s="21"/>
      <c r="J210" s="21"/>
      <c r="K210" s="21"/>
      <c r="L210" s="21"/>
      <c r="M210" s="21"/>
      <c r="N210" s="21"/>
    </row>
    <row r="211" spans="1:14" s="22" customFormat="1" x14ac:dyDescent="0.35">
      <c r="A211" s="29"/>
      <c r="B211" s="28"/>
      <c r="C211" s="28"/>
      <c r="D211" s="27"/>
      <c r="E211" s="21"/>
      <c r="F211" s="21"/>
      <c r="G211" s="21"/>
      <c r="H211" s="21"/>
      <c r="I211" s="21"/>
      <c r="J211" s="21"/>
      <c r="K211" s="21"/>
      <c r="L211" s="21"/>
      <c r="M211" s="21"/>
      <c r="N211" s="21"/>
    </row>
    <row r="212" spans="1:14" s="22" customFormat="1" x14ac:dyDescent="0.35">
      <c r="A212" s="29"/>
      <c r="B212" s="28"/>
      <c r="C212" s="28"/>
      <c r="D212" s="27"/>
      <c r="E212" s="21"/>
      <c r="F212" s="21"/>
      <c r="G212" s="21"/>
      <c r="H212" s="21"/>
      <c r="I212" s="21"/>
      <c r="J212" s="21"/>
      <c r="K212" s="21"/>
      <c r="L212" s="21"/>
      <c r="M212" s="21"/>
      <c r="N212" s="21"/>
    </row>
  </sheetData>
  <mergeCells count="2">
    <mergeCell ref="A2:D2"/>
    <mergeCell ref="A1:D1"/>
  </mergeCells>
  <conditionalFormatting sqref="A5:D69">
    <cfRule type="expression" dxfId="2" priority="82">
      <formula>#REF! ="Gereed"</formula>
    </cfRule>
    <cfRule type="expression" dxfId="1" priority="83">
      <formula>#REF! = "Later uitvoeren"</formula>
    </cfRule>
    <cfRule type="expression" dxfId="0" priority="84">
      <formula xml:space="preserve"> #REF! = "Niet van toepassing"</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A4D68B5-5FE9-4776-BB3A-2E35A51CC875}">
          <x14:formula1>
            <xm:f>Start!$G$16:$G$24</xm:f>
          </x14:formula1>
          <xm:sqref>B4:B1048576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E439-3BF1-4A2A-B28C-9154E22B7EAA}">
  <sheetPr codeName="Blad2"/>
  <dimension ref="B2:F79"/>
  <sheetViews>
    <sheetView workbookViewId="0">
      <selection activeCell="C9" sqref="C9"/>
    </sheetView>
  </sheetViews>
  <sheetFormatPr defaultColWidth="9.109375" defaultRowHeight="14.4" x14ac:dyDescent="0.3"/>
  <cols>
    <col min="1" max="1" width="9.109375" style="1"/>
    <col min="2" max="2" width="36.88671875" style="1" bestFit="1" customWidth="1"/>
    <col min="3" max="3" width="13.5546875" style="1" bestFit="1" customWidth="1"/>
    <col min="4" max="4" width="22.33203125" style="1" bestFit="1" customWidth="1"/>
    <col min="5" max="5" width="10" style="1" customWidth="1"/>
    <col min="6" max="6" width="36.33203125" style="1" customWidth="1"/>
    <col min="7" max="7" width="31.109375" style="1" customWidth="1"/>
    <col min="8" max="8" width="16.33203125" style="1" customWidth="1"/>
    <col min="9" max="9" width="21.109375" style="1" bestFit="1" customWidth="1"/>
    <col min="10" max="10" width="13.5546875" style="1" bestFit="1" customWidth="1"/>
    <col min="11" max="11" width="9.109375" style="1"/>
    <col min="12" max="12" width="30.33203125" style="1" customWidth="1"/>
    <col min="13" max="13" width="13.109375" style="1" bestFit="1" customWidth="1"/>
    <col min="14" max="14" width="17.44140625" style="1" customWidth="1"/>
    <col min="15" max="15" width="18.6640625" style="1" bestFit="1" customWidth="1"/>
    <col min="16" max="16" width="15.88671875" style="1" bestFit="1" customWidth="1"/>
    <col min="17" max="16384" width="9.109375" style="1"/>
  </cols>
  <sheetData>
    <row r="2" spans="2:6" ht="22.2" x14ac:dyDescent="0.45">
      <c r="B2" s="15" t="s">
        <v>306</v>
      </c>
      <c r="D2" s="15" t="s">
        <v>307</v>
      </c>
      <c r="F2" s="15" t="s">
        <v>308</v>
      </c>
    </row>
    <row r="3" spans="2:6" ht="15.6" x14ac:dyDescent="0.35">
      <c r="B3" s="9" t="s">
        <v>309</v>
      </c>
      <c r="D3" s="9" t="s">
        <v>10</v>
      </c>
      <c r="F3" s="9" t="s">
        <v>57</v>
      </c>
    </row>
    <row r="4" spans="2:6" ht="15.6" x14ac:dyDescent="0.35">
      <c r="B4" s="9" t="s">
        <v>5</v>
      </c>
      <c r="D4" s="9" t="s">
        <v>310</v>
      </c>
      <c r="F4" s="9" t="s">
        <v>35</v>
      </c>
    </row>
    <row r="5" spans="2:6" ht="15.6" x14ac:dyDescent="0.35">
      <c r="B5" s="9" t="s">
        <v>311</v>
      </c>
      <c r="F5" s="9" t="s">
        <v>150</v>
      </c>
    </row>
    <row r="6" spans="2:6" ht="15.6" x14ac:dyDescent="0.35">
      <c r="B6" s="9" t="s">
        <v>324</v>
      </c>
    </row>
    <row r="7" spans="2:6" ht="15.6" x14ac:dyDescent="0.35">
      <c r="B7" s="18"/>
    </row>
    <row r="8" spans="2:6" ht="15.6" x14ac:dyDescent="0.35">
      <c r="B8" s="18"/>
    </row>
    <row r="9" spans="2:6" ht="22.2" x14ac:dyDescent="0.45">
      <c r="D9" s="15" t="s">
        <v>313</v>
      </c>
      <c r="F9" s="15" t="s">
        <v>314</v>
      </c>
    </row>
    <row r="10" spans="2:6" ht="22.2" x14ac:dyDescent="0.45">
      <c r="B10" s="15" t="s">
        <v>312</v>
      </c>
      <c r="D10" s="9" t="s">
        <v>315</v>
      </c>
      <c r="F10" s="9" t="s">
        <v>34</v>
      </c>
    </row>
    <row r="11" spans="2:6" ht="15.6" x14ac:dyDescent="0.35">
      <c r="B11" s="9" t="s">
        <v>9</v>
      </c>
      <c r="D11" s="9" t="s">
        <v>316</v>
      </c>
      <c r="F11" s="9" t="s">
        <v>120</v>
      </c>
    </row>
    <row r="12" spans="2:6" ht="15.6" x14ac:dyDescent="0.35">
      <c r="B12" s="9" t="s">
        <v>11</v>
      </c>
      <c r="D12" s="9" t="s">
        <v>317</v>
      </c>
      <c r="F12" s="9" t="s">
        <v>157</v>
      </c>
    </row>
    <row r="13" spans="2:6" ht="15.6" x14ac:dyDescent="0.35">
      <c r="B13" s="9" t="s">
        <v>12</v>
      </c>
      <c r="D13" s="9" t="s">
        <v>318</v>
      </c>
    </row>
    <row r="14" spans="2:6" ht="15.6" x14ac:dyDescent="0.35">
      <c r="B14" s="9" t="s">
        <v>14</v>
      </c>
      <c r="D14" s="9"/>
    </row>
    <row r="15" spans="2:6" ht="22.2" x14ac:dyDescent="0.45">
      <c r="B15" s="9" t="s">
        <v>15</v>
      </c>
      <c r="D15" s="9"/>
      <c r="F15" s="15" t="s">
        <v>319</v>
      </c>
    </row>
    <row r="16" spans="2:6" ht="15.6" x14ac:dyDescent="0.35">
      <c r="B16" s="9" t="s">
        <v>16</v>
      </c>
      <c r="D16" s="9"/>
      <c r="F16" s="47" t="s">
        <v>320</v>
      </c>
    </row>
    <row r="17" spans="2:6" ht="15.6" x14ac:dyDescent="0.35">
      <c r="B17" s="9" t="s">
        <v>17</v>
      </c>
      <c r="D17" s="9"/>
      <c r="F17" s="48" t="s">
        <v>321</v>
      </c>
    </row>
    <row r="18" spans="2:6" ht="15.6" x14ac:dyDescent="0.35">
      <c r="B18" s="9" t="s">
        <v>18</v>
      </c>
      <c r="D18" s="18"/>
      <c r="F18" s="18"/>
    </row>
    <row r="19" spans="2:6" ht="15.6" x14ac:dyDescent="0.35">
      <c r="B19" s="18"/>
      <c r="D19" s="18"/>
    </row>
    <row r="20" spans="2:6" ht="15.6" x14ac:dyDescent="0.35">
      <c r="B20" s="18"/>
    </row>
    <row r="22" spans="2:6" ht="22.2" x14ac:dyDescent="0.45">
      <c r="B22" s="15" t="s">
        <v>322</v>
      </c>
    </row>
    <row r="23" spans="2:6" ht="15.6" x14ac:dyDescent="0.35">
      <c r="B23" s="9" t="s">
        <v>118</v>
      </c>
    </row>
    <row r="24" spans="2:6" ht="15.6" x14ac:dyDescent="0.35">
      <c r="B24" s="9" t="s">
        <v>32</v>
      </c>
    </row>
    <row r="25" spans="2:6" ht="15.6" x14ac:dyDescent="0.35">
      <c r="B25" s="9" t="s">
        <v>194</v>
      </c>
    </row>
    <row r="26" spans="2:6" ht="15.6" x14ac:dyDescent="0.35">
      <c r="B26" s="9" t="s">
        <v>155</v>
      </c>
    </row>
    <row r="27" spans="2:6" ht="15.6" x14ac:dyDescent="0.35">
      <c r="B27" s="9" t="s">
        <v>220</v>
      </c>
    </row>
    <row r="28" spans="2:6" ht="15.6" x14ac:dyDescent="0.35">
      <c r="B28" s="9" t="s">
        <v>36</v>
      </c>
    </row>
    <row r="29" spans="2:6" ht="15.6" x14ac:dyDescent="0.35">
      <c r="B29" s="9" t="s">
        <v>40</v>
      </c>
    </row>
    <row r="30" spans="2:6" ht="15.6" x14ac:dyDescent="0.35">
      <c r="B30" s="9" t="s">
        <v>148</v>
      </c>
    </row>
    <row r="31" spans="2:6" ht="15.6" x14ac:dyDescent="0.35">
      <c r="B31" s="9" t="s">
        <v>148</v>
      </c>
    </row>
    <row r="32" spans="2:6" ht="15.6" x14ac:dyDescent="0.35">
      <c r="B32" s="9" t="s">
        <v>278</v>
      </c>
    </row>
    <row r="33" spans="2:2" ht="15.6" x14ac:dyDescent="0.35">
      <c r="B33" s="9" t="s">
        <v>42</v>
      </c>
    </row>
    <row r="34" spans="2:2" ht="15.6" x14ac:dyDescent="0.35">
      <c r="B34" s="9" t="s">
        <v>72</v>
      </c>
    </row>
    <row r="35" spans="2:2" ht="15.6" x14ac:dyDescent="0.35">
      <c r="B35" s="9" t="s">
        <v>187</v>
      </c>
    </row>
    <row r="36" spans="2:2" ht="15.6" x14ac:dyDescent="0.35">
      <c r="B36" s="9" t="s">
        <v>44</v>
      </c>
    </row>
    <row r="37" spans="2:2" ht="15.6" x14ac:dyDescent="0.35">
      <c r="B37" s="9" t="s">
        <v>244</v>
      </c>
    </row>
    <row r="38" spans="2:2" ht="15.6" x14ac:dyDescent="0.35">
      <c r="B38" s="9" t="s">
        <v>65</v>
      </c>
    </row>
    <row r="39" spans="2:2" ht="15.6" x14ac:dyDescent="0.35">
      <c r="B39" s="9" t="s">
        <v>58</v>
      </c>
    </row>
    <row r="40" spans="2:2" ht="15.6" x14ac:dyDescent="0.35">
      <c r="B40" s="9" t="s">
        <v>323</v>
      </c>
    </row>
    <row r="41" spans="2:2" ht="15.6" x14ac:dyDescent="0.35">
      <c r="B41" s="9" t="s">
        <v>61</v>
      </c>
    </row>
    <row r="42" spans="2:2" ht="15.6" x14ac:dyDescent="0.35">
      <c r="B42" s="9" t="s">
        <v>200</v>
      </c>
    </row>
    <row r="43" spans="2:2" ht="15.6" x14ac:dyDescent="0.35">
      <c r="B43" s="9" t="s">
        <v>69</v>
      </c>
    </row>
    <row r="44" spans="2:2" ht="15.6" x14ac:dyDescent="0.35">
      <c r="B44" s="9" t="s">
        <v>109</v>
      </c>
    </row>
    <row r="45" spans="2:2" ht="15.6" x14ac:dyDescent="0.35">
      <c r="B45" s="9" t="s">
        <v>54</v>
      </c>
    </row>
    <row r="46" spans="2:2" ht="15.6" x14ac:dyDescent="0.35">
      <c r="B46" s="9" t="s">
        <v>246</v>
      </c>
    </row>
    <row r="47" spans="2:2" ht="15.6" x14ac:dyDescent="0.35">
      <c r="B47" s="9" t="s">
        <v>192</v>
      </c>
    </row>
    <row r="48" spans="2:2" ht="15.6" x14ac:dyDescent="0.35">
      <c r="B48" s="9" t="s">
        <v>51</v>
      </c>
    </row>
    <row r="49" spans="2:2" ht="15.6" x14ac:dyDescent="0.35">
      <c r="B49" s="9" t="s">
        <v>224</v>
      </c>
    </row>
    <row r="50" spans="2:2" ht="15.6" x14ac:dyDescent="0.35">
      <c r="B50" s="9" t="s">
        <v>257</v>
      </c>
    </row>
    <row r="51" spans="2:2" ht="15.6" x14ac:dyDescent="0.35">
      <c r="B51" s="9" t="s">
        <v>77</v>
      </c>
    </row>
    <row r="52" spans="2:2" ht="15.6" x14ac:dyDescent="0.35">
      <c r="B52" s="9" t="s">
        <v>131</v>
      </c>
    </row>
    <row r="53" spans="2:2" ht="15.6" x14ac:dyDescent="0.35">
      <c r="B53" s="9" t="s">
        <v>180</v>
      </c>
    </row>
    <row r="54" spans="2:2" ht="15.6" x14ac:dyDescent="0.35">
      <c r="B54" s="9" t="s">
        <v>182</v>
      </c>
    </row>
    <row r="55" spans="2:2" ht="15.6" x14ac:dyDescent="0.35">
      <c r="B55" s="9" t="s">
        <v>79</v>
      </c>
    </row>
    <row r="56" spans="2:2" ht="15.6" x14ac:dyDescent="0.35">
      <c r="B56" s="9" t="s">
        <v>104</v>
      </c>
    </row>
    <row r="57" spans="2:2" ht="15.6" x14ac:dyDescent="0.35">
      <c r="B57" s="9" t="s">
        <v>106</v>
      </c>
    </row>
    <row r="58" spans="2:2" ht="15.6" x14ac:dyDescent="0.35">
      <c r="B58" s="9" t="s">
        <v>229</v>
      </c>
    </row>
    <row r="59" spans="2:2" ht="15.6" x14ac:dyDescent="0.35">
      <c r="B59" s="9" t="s">
        <v>83</v>
      </c>
    </row>
    <row r="60" spans="2:2" ht="15.6" x14ac:dyDescent="0.35">
      <c r="B60" s="9" t="s">
        <v>85</v>
      </c>
    </row>
    <row r="61" spans="2:2" ht="15.6" x14ac:dyDescent="0.35">
      <c r="B61" s="9" t="s">
        <v>102</v>
      </c>
    </row>
    <row r="62" spans="2:2" ht="15.6" x14ac:dyDescent="0.35">
      <c r="B62" s="9" t="s">
        <v>143</v>
      </c>
    </row>
    <row r="63" spans="2:2" ht="15.6" x14ac:dyDescent="0.35">
      <c r="B63" s="9" t="s">
        <v>233</v>
      </c>
    </row>
    <row r="64" spans="2:2" ht="15.6" x14ac:dyDescent="0.35">
      <c r="B64" s="9" t="s">
        <v>164</v>
      </c>
    </row>
    <row r="65" spans="2:2" ht="15.6" x14ac:dyDescent="0.35">
      <c r="B65" s="9"/>
    </row>
    <row r="66" spans="2:2" ht="15.6" x14ac:dyDescent="0.35">
      <c r="B66" s="9"/>
    </row>
    <row r="67" spans="2:2" ht="15.6" x14ac:dyDescent="0.35">
      <c r="B67" s="9"/>
    </row>
    <row r="68" spans="2:2" ht="15.6" x14ac:dyDescent="0.35">
      <c r="B68" s="9"/>
    </row>
    <row r="79" spans="2:2" x14ac:dyDescent="0.3">
      <c r="B79" s="3"/>
    </row>
  </sheetData>
  <sortState xmlns:xlrd2="http://schemas.microsoft.com/office/spreadsheetml/2017/richdata2" ref="B23:B64">
    <sortCondition ref="B23:B6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5AF30AD5A0904CBC602C13621B6DDD" ma:contentTypeVersion="13" ma:contentTypeDescription="Create a new document." ma:contentTypeScope="" ma:versionID="fbf07e6d353fdac8aafdab0fdb48080e">
  <xsd:schema xmlns:xsd="http://www.w3.org/2001/XMLSchema" xmlns:xs="http://www.w3.org/2001/XMLSchema" xmlns:p="http://schemas.microsoft.com/office/2006/metadata/properties" xmlns:ns2="f6c2fc93-9810-435e-a0c5-16a4621818df" xmlns:ns3="c35d746b-dcec-417b-bf1c-9945d879bb27" targetNamespace="http://schemas.microsoft.com/office/2006/metadata/properties" ma:root="true" ma:fieldsID="9e1248ed31af91d5778551ae793a1497" ns2:_="" ns3:_="">
    <xsd:import namespace="f6c2fc93-9810-435e-a0c5-16a4621818df"/>
    <xsd:import namespace="c35d746b-dcec-417b-bf1c-9945d879bb2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2fc93-9810-435e-a0c5-16a4621818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176400-3569-4ff1-af59-b2a56b684b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5d746b-dcec-417b-bf1c-9945d879bb2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3448b8-2616-4e9e-aa46-55129963f89e}" ma:internalName="TaxCatchAll" ma:showField="CatchAllData" ma:web="c35d746b-dcec-417b-bf1c-9945d879bb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c2fc93-9810-435e-a0c5-16a4621818df">
      <Terms xmlns="http://schemas.microsoft.com/office/infopath/2007/PartnerControls"/>
    </lcf76f155ced4ddcb4097134ff3c332f>
    <TaxCatchAll xmlns="c35d746b-dcec-417b-bf1c-9945d879bb27" xsi:nil="true"/>
  </documentManagement>
</p:properties>
</file>

<file path=customXml/itemProps1.xml><?xml version="1.0" encoding="utf-8"?>
<ds:datastoreItem xmlns:ds="http://schemas.openxmlformats.org/officeDocument/2006/customXml" ds:itemID="{3CEEB2FD-191C-4D59-9647-BFD8E9D3FD40}">
  <ds:schemaRefs>
    <ds:schemaRef ds:uri="http://schemas.microsoft.com/sharepoint/v3/contenttype/forms"/>
  </ds:schemaRefs>
</ds:datastoreItem>
</file>

<file path=customXml/itemProps2.xml><?xml version="1.0" encoding="utf-8"?>
<ds:datastoreItem xmlns:ds="http://schemas.openxmlformats.org/officeDocument/2006/customXml" ds:itemID="{F0049C2F-8FCC-42A4-862F-D91486CB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2fc93-9810-435e-a0c5-16a4621818df"/>
    <ds:schemaRef ds:uri="c35d746b-dcec-417b-bf1c-9945d879b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C97172-1D64-4273-A138-5EDC6CD98A43}">
  <ds:schemaRefs>
    <ds:schemaRef ds:uri="http://schemas.microsoft.com/office/2006/metadata/properties"/>
    <ds:schemaRef ds:uri="http://schemas.microsoft.com/office/infopath/2007/PartnerControls"/>
    <ds:schemaRef ds:uri="f6c2fc93-9810-435e-a0c5-16a4621818df"/>
    <ds:schemaRef ds:uri="c35d746b-dcec-417b-bf1c-9945d879bb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Start</vt:lpstr>
      <vt:lpstr>Go-live acties</vt:lpstr>
      <vt:lpstr>Controlelijst</vt:lpstr>
      <vt:lpstr>Signalen</vt:lpstr>
      <vt:lpstr>Tabellen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Dionisio Argese</dc:creator>
  <cp:keywords/>
  <dc:description/>
  <cp:lastModifiedBy>Simoun Siewe</cp:lastModifiedBy>
  <cp:revision/>
  <dcterms:created xsi:type="dcterms:W3CDTF">2022-01-05T09:46:06Z</dcterms:created>
  <dcterms:modified xsi:type="dcterms:W3CDTF">2025-11-26T12:10:56Z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0x010100465AF30AD5A0904CBC602C13621B6DDD</vt:lpwstr>
  </property>
  <property fmtid="{D5CDD505-2E9C-101B-9397-08002B2CF9AE}" pid="3" name="MediaServiceImageTags">
    <vt:lpwstr/>
  </property>
  <property fmtid="{D5CDD505-2E9C-101B-9397-08002B2CF9AE}" pid="4" name="Order">
    <vt:r8>65500</vt:r8>
  </property>
  <property fmtid="{D5CDD505-2E9C-101B-9397-08002B2CF9AE}" pid="5" name="xd_Signature">
    <vt:bool>false</vt:bool>
  </property>
  <property fmtid="{D5CDD505-2E9C-101B-9397-08002B2CF9AE}" pid="6" name="SharedWithUsers">
    <vt:lpwstr>7;#Robin Bosma</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